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57CC4711-DB8B-4840-A5BD-5119550A751A}" xr6:coauthVersionLast="47" xr6:coauthVersionMax="47" xr10:uidLastSave="{00000000-0000-0000-0000-000000000000}"/>
  <bookViews>
    <workbookView xWindow="-120" yWindow="-120" windowWidth="29040" windowHeight="15720" tabRatio="688" xr2:uid="{00000000-000D-0000-FFFF-FFFF00000000}"/>
  </bookViews>
  <sheets>
    <sheet name="N_Campos Generales" sheetId="4" r:id="rId1"/>
    <sheet name="N_Campos Especi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8" l="1"/>
  <c r="A2" i="7"/>
  <c r="A2" i="6"/>
  <c r="A2" i="9"/>
  <c r="A2" i="12"/>
  <c r="A2" i="3"/>
  <c r="A2" i="11"/>
  <c r="A2" i="1"/>
  <c r="A2" i="10"/>
  <c r="A2" i="2"/>
  <c r="B25" i="12"/>
  <c r="E14" i="12"/>
  <c r="B14" i="12"/>
  <c r="E13" i="12"/>
  <c r="B13" i="12"/>
  <c r="B9" i="12"/>
  <c r="G8" i="12"/>
  <c r="E8" i="12"/>
  <c r="B8" i="12"/>
  <c r="B4" i="12"/>
  <c r="A24" i="11"/>
  <c r="B14" i="11"/>
  <c r="F13" i="11"/>
  <c r="D13" i="11"/>
  <c r="B13" i="11"/>
  <c r="B9" i="11"/>
  <c r="F8" i="11"/>
  <c r="D8" i="11"/>
  <c r="B8" i="11"/>
  <c r="B4" i="11"/>
  <c r="B25" i="10"/>
  <c r="E20" i="10"/>
  <c r="D20" i="10"/>
  <c r="B14" i="10"/>
  <c r="H13" i="10"/>
  <c r="F13" i="10"/>
  <c r="B13" i="10"/>
  <c r="B9" i="10"/>
  <c r="H8" i="10"/>
  <c r="F8" i="10"/>
  <c r="B8" i="10"/>
  <c r="B4" i="10"/>
  <c r="C26" i="9"/>
  <c r="F14" i="9"/>
  <c r="C14" i="9"/>
  <c r="F13" i="9"/>
  <c r="C13" i="9"/>
  <c r="C9" i="9"/>
  <c r="H8" i="9"/>
  <c r="F8" i="9"/>
  <c r="C8" i="9"/>
  <c r="C4" i="9"/>
  <c r="E20" i="6"/>
  <c r="D20" i="6"/>
  <c r="E20" i="2"/>
  <c r="D20" i="2"/>
  <c r="F20" i="2" s="1"/>
  <c r="A30" i="8"/>
  <c r="A29" i="7"/>
  <c r="A30" i="6"/>
  <c r="E14" i="8"/>
  <c r="B14" i="8"/>
  <c r="E13" i="8"/>
  <c r="B13" i="8"/>
  <c r="B9" i="8"/>
  <c r="G8" i="8"/>
  <c r="E8" i="8"/>
  <c r="B8" i="8"/>
  <c r="B4" i="8"/>
  <c r="B14" i="7"/>
  <c r="F13" i="7"/>
  <c r="D13" i="7"/>
  <c r="B13" i="7"/>
  <c r="B9" i="7"/>
  <c r="F8" i="7"/>
  <c r="D8" i="7"/>
  <c r="B8" i="7"/>
  <c r="B4" i="7"/>
  <c r="B14" i="6"/>
  <c r="H13" i="6"/>
  <c r="F13" i="6"/>
  <c r="B13" i="6"/>
  <c r="B9" i="6"/>
  <c r="H8" i="6"/>
  <c r="F8" i="6"/>
  <c r="B8" i="6"/>
  <c r="B4" i="6"/>
  <c r="G8" i="3"/>
  <c r="F8" i="1"/>
  <c r="H8" i="2"/>
  <c r="B26" i="3"/>
  <c r="B14" i="3"/>
  <c r="B13" i="3"/>
  <c r="E14" i="3"/>
  <c r="E13" i="3"/>
  <c r="E8" i="3"/>
  <c r="B9" i="3"/>
  <c r="B8" i="3"/>
  <c r="B4" i="3"/>
  <c r="A25" i="1"/>
  <c r="F13" i="1"/>
  <c r="D13" i="1"/>
  <c r="B14" i="1"/>
  <c r="B13" i="1"/>
  <c r="B9" i="1"/>
  <c r="D8" i="1"/>
  <c r="B8" i="1"/>
  <c r="B4" i="1"/>
  <c r="H13" i="2"/>
  <c r="F13" i="2"/>
  <c r="B14" i="2"/>
  <c r="B13" i="2"/>
  <c r="B9" i="2"/>
  <c r="F8" i="2"/>
  <c r="B8" i="2"/>
  <c r="B4" i="2"/>
  <c r="B26" i="2"/>
  <c r="F20" i="10" l="1"/>
  <c r="F20" i="6"/>
</calcChain>
</file>

<file path=xl/sharedStrings.xml><?xml version="1.0" encoding="utf-8"?>
<sst xmlns="http://schemas.openxmlformats.org/spreadsheetml/2006/main" count="559" uniqueCount="265">
  <si>
    <t>{titulos}</t>
  </si>
  <si>
    <t>Fecha: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</si>
  <si>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</si>
  <si>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</si>
  <si>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</si>
  <si>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</si>
  <si>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</si>
  <si>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</si>
  <si>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</si>
  <si>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</si>
  <si>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</si>
  <si>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</si>
  <si>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</si>
  <si>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</si>
  <si>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</si>
  <si>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</si>
  <si>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</si>
  <si>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</si>
  <si>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</si>
  <si>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</si>
  <si>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</si>
  <si>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</si>
  <si>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</si>
  <si>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</si>
  <si>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</si>
  <si>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</si>
  <si>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</si>
  <si>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</si>
  <si>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</si>
  <si>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</si>
  <si>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</si>
  <si>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</si>
  <si>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</si>
  <si>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</si>
  <si>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</si>
  <si>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</si>
  <si>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</si>
  <si>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</si>
  <si>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</si>
  <si>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</si>
  <si>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</si>
  <si>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</si>
  <si>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</si>
  <si>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</si>
  <si>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</si>
  <si>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</si>
  <si>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</si>
  <si>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</si>
  <si>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</si>
  <si>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</si>
  <si>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</si>
  <si>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</si>
  <si>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</si>
  <si>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</si>
  <si>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</si>
  <si>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</si>
  <si>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</si>
  <si>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</si>
  <si>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</si>
  <si>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</si>
  <si>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</si>
  <si>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</si>
  <si>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</si>
  <si>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</si>
  <si>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</si>
  <si>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</si>
  <si>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</si>
  <si>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</si>
  <si>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</si>
  <si>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</si>
  <si>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</si>
  <si>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</si>
  <si>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</si>
  <si>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</si>
  <si>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</si>
  <si>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</si>
  <si>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</si>
  <si>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</si>
  <si>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</si>
  <si>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</si>
  <si>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</si>
  <si>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</si>
  <si>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</si>
  <si>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</si>
  <si>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</si>
  <si>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</si>
  <si>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</si>
  <si>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</si>
  <si>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</si>
  <si>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</si>
  <si>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</si>
  <si>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</si>
  <si>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</si>
  <si>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</si>
  <si>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</si>
  <si>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</si>
  <si>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</si>
  <si>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</si>
  <si>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</si>
  <si>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</si>
  <si>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</si>
  <si>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</si>
  <si>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</si>
  <si>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</si>
  <si>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</si>
  <si>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</si>
  <si>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</si>
  <si>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</si>
  <si>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</si>
  <si>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</si>
  <si>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</si>
  <si>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</si>
  <si>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</si>
  <si>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</si>
  <si>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</si>
  <si>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concurso No.: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</si>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</sst>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26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5" xfId="0" applyFont="1" applyBorder="1"/>
    <xf numFmtId="0" fontId="2" fillId="0" borderId="0" xfId="0" applyFont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4" xfId="0" applyFont="1" applyBorder="1"/>
    <xf numFmtId="0" fontId="3" fillId="0" borderId="6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2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164" fontId="3" fillId="0" borderId="29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164" fontId="3" fillId="0" borderId="27" xfId="0" applyNumberFormat="1" applyFont="1" applyBorder="1" applyAlignment="1">
      <alignment horizontal="center" vertical="top"/>
    </xf>
    <xf numFmtId="10" fontId="3" fillId="0" borderId="28" xfId="0" applyNumberFormat="1" applyFont="1" applyBorder="1" applyAlignment="1">
      <alignment horizontal="right" vertical="top"/>
    </xf>
    <xf numFmtId="0" fontId="3" fillId="0" borderId="22" xfId="0" applyFont="1" applyBorder="1"/>
    <xf numFmtId="0" fontId="2" fillId="0" borderId="0" xfId="0" applyFont="1" applyAlignment="1">
      <alignment horizontal="center" vertical="center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167" fontId="3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1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1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7" fontId="2" fillId="0" borderId="6" xfId="0" applyNumberFormat="1" applyFont="1" applyBorder="1"/>
    <xf numFmtId="167" fontId="4" fillId="2" borderId="17" xfId="0" applyNumberFormat="1" applyFont="1" applyFill="1" applyBorder="1" applyAlignment="1">
      <alignment vertical="top" wrapText="1"/>
    </xf>
    <xf numFmtId="167" fontId="4" fillId="2" borderId="18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horizontal="right" vertical="top"/>
    </xf>
    <xf numFmtId="167" fontId="3" fillId="0" borderId="10" xfId="0" applyNumberFormat="1" applyFont="1" applyBorder="1" applyAlignment="1">
      <alignment horizontal="center" vertical="center"/>
    </xf>
    <xf numFmtId="0" fontId="3" fillId="0" borderId="6" xfId="0" applyFont="1" applyBorder="1"/>
    <xf numFmtId="0" fontId="12" fillId="0" borderId="0" xfId="0" applyFont="1" applyAlignment="1">
      <alignment horizontal="justify" vertical="top" wrapText="1"/>
    </xf>
    <xf numFmtId="0" fontId="13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4" xfId="0" applyFont="1" applyBorder="1" applyAlignment="1">
      <alignment horizontal="right"/>
    </xf>
    <xf numFmtId="0" fontId="14" fillId="0" borderId="3" xfId="0" applyFont="1" applyBorder="1"/>
    <xf numFmtId="0" fontId="14" fillId="0" borderId="4" xfId="0" applyFont="1" applyBorder="1"/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0" xfId="0" applyFont="1"/>
    <xf numFmtId="0" fontId="14" fillId="0" borderId="5" xfId="0" applyFont="1" applyBorder="1"/>
    <xf numFmtId="0" fontId="14" fillId="0" borderId="0" xfId="0" applyFont="1" applyAlignment="1">
      <alignment horizontal="left"/>
    </xf>
    <xf numFmtId="0" fontId="14" fillId="0" borderId="5" xfId="0" applyFont="1" applyBorder="1" applyAlignment="1">
      <alignment horizontal="left"/>
    </xf>
    <xf numFmtId="168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22</xdr:row>
      <xdr:rowOff>38100</xdr:rowOff>
    </xdr:from>
    <xdr:to>
      <xdr:col>9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28575</xdr:rowOff>
    </xdr:from>
    <xdr:to>
      <xdr:col>4</xdr:col>
      <xdr:colOff>723899</xdr:colOff>
      <xdr:row>22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438649" y="3324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47625</xdr:rowOff>
    </xdr:from>
    <xdr:to>
      <xdr:col>7</xdr:col>
      <xdr:colOff>723899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53124" y="32004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29049" y="30861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22</xdr:row>
      <xdr:rowOff>38100</xdr:rowOff>
    </xdr:from>
    <xdr:to>
      <xdr:col>5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22</xdr:row>
      <xdr:rowOff>38100</xdr:rowOff>
    </xdr:from>
    <xdr:to>
      <xdr:col>9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E64" sqref="E6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1" t="s">
        <v>228</v>
      </c>
      <c r="C1" s="92" t="s">
        <v>255</v>
      </c>
    </row>
    <row r="2" spans="1:3" ht="12.75" customHeight="1" x14ac:dyDescent="0.2">
      <c r="A2" s="53" t="s">
        <v>23</v>
      </c>
      <c r="B2" s="53"/>
      <c r="C2" s="71"/>
    </row>
    <row r="3" spans="1:3" ht="12.75" customHeight="1" x14ac:dyDescent="0.2">
      <c r="A3" s="54"/>
      <c r="B3" s="54"/>
      <c r="C3" s="54"/>
    </row>
    <row r="4" spans="1:3" ht="12.75" customHeight="1" x14ac:dyDescent="0.2">
      <c r="A4" s="15" t="s">
        <v>24</v>
      </c>
      <c r="B4" s="16" t="s">
        <v>25</v>
      </c>
      <c r="C4" s="17" t="s">
        <v>26</v>
      </c>
    </row>
    <row r="5" spans="1:3" ht="12.75" customHeight="1" x14ac:dyDescent="0.2">
      <c r="A5" s="18" t="s">
        <v>27</v>
      </c>
      <c r="B5" s="19"/>
      <c r="C5" s="20"/>
    </row>
    <row r="6" spans="1:3" ht="12.75" customHeight="1" x14ac:dyDescent="0.2">
      <c r="A6" s="55" t="s">
        <v>28</v>
      </c>
      <c r="B6" s="21" t="s">
        <v>29</v>
      </c>
      <c r="C6" s="22" t="s">
        <v>256</v>
      </c>
    </row>
    <row r="7" spans="1:3" ht="12.75" customHeight="1" x14ac:dyDescent="0.2">
      <c r="A7" s="56" t="s">
        <v>30</v>
      </c>
      <c r="B7" s="24" t="s">
        <v>31</v>
      </c>
      <c r="C7" s="25" t="s">
        <v>257</v>
      </c>
    </row>
    <row r="8" spans="1:3" ht="12.75" customHeight="1" x14ac:dyDescent="0.2">
      <c r="A8" s="56" t="s">
        <v>32</v>
      </c>
      <c r="B8" s="24" t="s">
        <v>33</v>
      </c>
      <c r="C8" s="25" t="s">
        <v>258</v>
      </c>
    </row>
    <row r="9" spans="1:3" ht="12.75" customHeight="1" x14ac:dyDescent="0.2">
      <c r="A9" s="56" t="s">
        <v>34</v>
      </c>
      <c r="B9" s="24" t="s">
        <v>35</v>
      </c>
      <c r="C9" s="25" t="s">
        <v>36</v>
      </c>
    </row>
    <row r="10" spans="1:3" ht="12.75" customHeight="1" x14ac:dyDescent="0.2">
      <c r="A10" s="24" t="s">
        <v>37</v>
      </c>
      <c r="B10" s="56" t="s">
        <v>38</v>
      </c>
      <c r="C10" s="25" t="s">
        <v>259</v>
      </c>
    </row>
    <row r="11" spans="1:3" ht="12.75" customHeight="1" x14ac:dyDescent="0.2">
      <c r="A11" s="24" t="s">
        <v>40</v>
      </c>
      <c r="B11" s="24" t="s">
        <v>41</v>
      </c>
      <c r="C11" s="25" t="s">
        <v>260</v>
      </c>
    </row>
    <row r="12" spans="1:3" ht="12.75" customHeight="1" x14ac:dyDescent="0.2">
      <c r="A12" s="24" t="s">
        <v>42</v>
      </c>
      <c r="B12" s="24" t="s">
        <v>43</v>
      </c>
      <c r="C12" s="25" t="s">
        <v>261</v>
      </c>
    </row>
    <row r="13" spans="1:3" ht="12.75" customHeight="1" x14ac:dyDescent="0.2">
      <c r="A13" s="24" t="s">
        <v>44</v>
      </c>
      <c r="B13" s="24" t="s">
        <v>45</v>
      </c>
      <c r="C13" s="26" t="s">
        <v>262</v>
      </c>
    </row>
    <row r="14" spans="1:3" ht="12.75" customHeight="1" x14ac:dyDescent="0.2">
      <c r="A14" s="56" t="s">
        <v>46</v>
      </c>
      <c r="B14" s="24" t="s">
        <v>47</v>
      </c>
      <c r="C14" s="27">
        <v>1234567</v>
      </c>
    </row>
    <row r="15" spans="1:3" ht="12.75" customHeight="1" x14ac:dyDescent="0.2">
      <c r="A15" s="56" t="s">
        <v>48</v>
      </c>
      <c r="B15" s="24" t="s">
        <v>49</v>
      </c>
      <c r="C15" s="27">
        <v>12345678</v>
      </c>
    </row>
    <row r="16" spans="1:3" ht="12.75" customHeight="1" x14ac:dyDescent="0.2">
      <c r="A16" s="56" t="s">
        <v>50</v>
      </c>
      <c r="B16" s="24" t="s">
        <v>51</v>
      </c>
      <c r="C16" s="27">
        <v>123456789</v>
      </c>
    </row>
    <row r="17" spans="1:3" ht="12.75" customHeight="1" x14ac:dyDescent="0.2">
      <c r="A17" s="56" t="s">
        <v>52</v>
      </c>
      <c r="B17" s="24" t="s">
        <v>53</v>
      </c>
      <c r="C17" s="25" t="s">
        <v>263</v>
      </c>
    </row>
    <row r="18" spans="1:3" ht="12.75" customHeight="1" x14ac:dyDescent="0.2">
      <c r="A18" s="56" t="s">
        <v>54</v>
      </c>
      <c r="B18" s="24" t="s">
        <v>55</v>
      </c>
      <c r="C18" s="25" t="s">
        <v>56</v>
      </c>
    </row>
    <row r="19" spans="1:3" ht="12.75" customHeight="1" x14ac:dyDescent="0.2">
      <c r="A19" s="18" t="s">
        <v>57</v>
      </c>
      <c r="B19" s="28"/>
      <c r="C19" s="20"/>
    </row>
    <row r="20" spans="1:3" ht="38.25" x14ac:dyDescent="0.2">
      <c r="A20" s="56" t="s">
        <v>58</v>
      </c>
      <c r="B20" s="56" t="s">
        <v>59</v>
      </c>
      <c r="C20" s="29" t="s">
        <v>60</v>
      </c>
    </row>
    <row r="21" spans="1:3" ht="12.75" customHeight="1" x14ac:dyDescent="0.2">
      <c r="A21" s="24" t="s">
        <v>61</v>
      </c>
      <c r="B21" s="24" t="s">
        <v>62</v>
      </c>
      <c r="C21" s="25" t="s">
        <v>63</v>
      </c>
    </row>
    <row r="22" spans="1:3" ht="12.75" customHeight="1" x14ac:dyDescent="0.2">
      <c r="A22" s="24" t="s">
        <v>64</v>
      </c>
      <c r="B22" s="24" t="s">
        <v>65</v>
      </c>
      <c r="C22" s="25" t="s">
        <v>66</v>
      </c>
    </row>
    <row r="23" spans="1:3" ht="12.75" customHeight="1" x14ac:dyDescent="0.2">
      <c r="A23" s="24" t="s">
        <v>127</v>
      </c>
      <c r="B23" s="24" t="s">
        <v>128</v>
      </c>
      <c r="C23" s="25" t="s">
        <v>128</v>
      </c>
    </row>
    <row r="24" spans="1:3" ht="12.75" customHeight="1" x14ac:dyDescent="0.2">
      <c r="A24" s="24" t="s">
        <v>129</v>
      </c>
      <c r="B24" s="24" t="s">
        <v>130</v>
      </c>
      <c r="C24" s="25" t="s">
        <v>130</v>
      </c>
    </row>
    <row r="25" spans="1:3" ht="12.75" customHeight="1" x14ac:dyDescent="0.2">
      <c r="A25" s="24" t="s">
        <v>131</v>
      </c>
      <c r="B25" s="24" t="s">
        <v>132</v>
      </c>
      <c r="C25" s="25" t="s">
        <v>132</v>
      </c>
    </row>
    <row r="26" spans="1:3" ht="12.75" customHeight="1" x14ac:dyDescent="0.2">
      <c r="A26" s="24" t="s">
        <v>133</v>
      </c>
      <c r="B26" s="24" t="s">
        <v>134</v>
      </c>
      <c r="C26" s="25" t="s">
        <v>134</v>
      </c>
    </row>
    <row r="27" spans="1:3" ht="12.75" customHeight="1" x14ac:dyDescent="0.2">
      <c r="A27" s="24" t="s">
        <v>135</v>
      </c>
      <c r="B27" s="24" t="s">
        <v>136</v>
      </c>
      <c r="C27" s="25" t="s">
        <v>136</v>
      </c>
    </row>
    <row r="28" spans="1:3" ht="12.75" customHeight="1" x14ac:dyDescent="0.2">
      <c r="A28" s="24" t="s">
        <v>137</v>
      </c>
      <c r="B28" s="24" t="s">
        <v>138</v>
      </c>
      <c r="C28" s="25" t="s">
        <v>138</v>
      </c>
    </row>
    <row r="29" spans="1:3" ht="12.75" customHeight="1" x14ac:dyDescent="0.2">
      <c r="A29" s="24" t="s">
        <v>139</v>
      </c>
      <c r="B29" s="24" t="s">
        <v>140</v>
      </c>
      <c r="C29" s="25" t="s">
        <v>140</v>
      </c>
    </row>
    <row r="30" spans="1:3" ht="12.75" customHeight="1" x14ac:dyDescent="0.2">
      <c r="A30" s="95" t="s">
        <v>232</v>
      </c>
      <c r="B30" s="96" t="s">
        <v>233</v>
      </c>
      <c r="C30" s="97" t="s">
        <v>233</v>
      </c>
    </row>
    <row r="31" spans="1:3" ht="12.75" customHeight="1" x14ac:dyDescent="0.2">
      <c r="A31" s="98" t="s">
        <v>234</v>
      </c>
      <c r="B31" s="96" t="s">
        <v>235</v>
      </c>
      <c r="C31" s="97" t="s">
        <v>235</v>
      </c>
    </row>
    <row r="32" spans="1:3" ht="12.75" customHeight="1" x14ac:dyDescent="0.2">
      <c r="A32" s="95" t="s">
        <v>236</v>
      </c>
      <c r="B32" s="96" t="s">
        <v>237</v>
      </c>
      <c r="C32" s="97" t="s">
        <v>237</v>
      </c>
    </row>
    <row r="33" spans="1:3" ht="12.75" customHeight="1" x14ac:dyDescent="0.2">
      <c r="A33" s="18" t="s">
        <v>67</v>
      </c>
      <c r="B33" s="28"/>
      <c r="C33" s="20"/>
    </row>
    <row r="34" spans="1:3" ht="12.75" customHeight="1" x14ac:dyDescent="0.2">
      <c r="A34" s="56" t="s">
        <v>68</v>
      </c>
      <c r="B34" s="24" t="s">
        <v>69</v>
      </c>
      <c r="C34" s="102">
        <v>40017</v>
      </c>
    </row>
    <row r="35" spans="1:3" ht="12.75" customHeight="1" x14ac:dyDescent="0.2">
      <c r="A35" s="56" t="s">
        <v>70</v>
      </c>
      <c r="B35" s="24" t="s">
        <v>71</v>
      </c>
      <c r="C35" s="27" t="s">
        <v>72</v>
      </c>
    </row>
    <row r="36" spans="1:3" ht="12.75" customHeight="1" x14ac:dyDescent="0.2">
      <c r="A36" s="56" t="s">
        <v>141</v>
      </c>
      <c r="B36" s="56" t="s">
        <v>73</v>
      </c>
      <c r="C36" s="25" t="s">
        <v>74</v>
      </c>
    </row>
    <row r="37" spans="1:3" ht="12.75" customHeight="1" x14ac:dyDescent="0.2">
      <c r="A37" s="18" t="s">
        <v>75</v>
      </c>
      <c r="B37" s="28"/>
      <c r="C37" s="30"/>
    </row>
    <row r="38" spans="1:3" ht="12.75" customHeight="1" x14ac:dyDescent="0.2">
      <c r="A38" s="93" t="s">
        <v>229</v>
      </c>
      <c r="B38" s="94" t="s">
        <v>230</v>
      </c>
      <c r="C38" s="29" t="s">
        <v>231</v>
      </c>
    </row>
    <row r="39" spans="1:3" ht="102" x14ac:dyDescent="0.2">
      <c r="A39" s="56" t="s">
        <v>76</v>
      </c>
      <c r="B39" s="24" t="s">
        <v>77</v>
      </c>
      <c r="C39" s="31" t="s">
        <v>189</v>
      </c>
    </row>
    <row r="40" spans="1:3" ht="12.75" customHeight="1" x14ac:dyDescent="0.2">
      <c r="A40" s="56" t="s">
        <v>142</v>
      </c>
      <c r="B40" s="24" t="s">
        <v>78</v>
      </c>
      <c r="C40" s="25" t="s">
        <v>79</v>
      </c>
    </row>
    <row r="41" spans="1:3" ht="12.75" customHeight="1" x14ac:dyDescent="0.2">
      <c r="A41" s="56" t="s">
        <v>143</v>
      </c>
      <c r="B41" s="24" t="s">
        <v>144</v>
      </c>
      <c r="C41" s="25" t="s">
        <v>144</v>
      </c>
    </row>
    <row r="42" spans="1:3" ht="12.75" customHeight="1" x14ac:dyDescent="0.2">
      <c r="A42" s="56" t="s">
        <v>80</v>
      </c>
      <c r="B42" s="24" t="s">
        <v>81</v>
      </c>
      <c r="C42" s="25" t="s">
        <v>36</v>
      </c>
    </row>
    <row r="43" spans="1:3" ht="12.75" customHeight="1" x14ac:dyDescent="0.2">
      <c r="A43" s="56" t="s">
        <v>82</v>
      </c>
      <c r="B43" s="56" t="s">
        <v>83</v>
      </c>
      <c r="C43" s="25" t="s">
        <v>39</v>
      </c>
    </row>
    <row r="44" spans="1:3" ht="12.75" customHeight="1" x14ac:dyDescent="0.2">
      <c r="A44" s="56" t="s">
        <v>145</v>
      </c>
      <c r="B44" s="56" t="s">
        <v>146</v>
      </c>
      <c r="C44" s="25" t="s">
        <v>146</v>
      </c>
    </row>
    <row r="45" spans="1:3" ht="12.75" customHeight="1" x14ac:dyDescent="0.2">
      <c r="A45" s="56" t="s">
        <v>147</v>
      </c>
      <c r="B45" s="56" t="s">
        <v>148</v>
      </c>
      <c r="C45" s="25" t="s">
        <v>148</v>
      </c>
    </row>
    <row r="46" spans="1:3" ht="12.75" customHeight="1" x14ac:dyDescent="0.2">
      <c r="A46" s="56" t="s">
        <v>149</v>
      </c>
      <c r="B46" s="56" t="s">
        <v>150</v>
      </c>
      <c r="C46" s="25" t="s">
        <v>150</v>
      </c>
    </row>
    <row r="47" spans="1:3" ht="12.75" customHeight="1" x14ac:dyDescent="0.2">
      <c r="A47" s="56" t="s">
        <v>151</v>
      </c>
      <c r="B47" s="56" t="s">
        <v>152</v>
      </c>
      <c r="C47" s="25" t="s">
        <v>152</v>
      </c>
    </row>
    <row r="48" spans="1:3" ht="12.75" customHeight="1" x14ac:dyDescent="0.2">
      <c r="A48" s="56" t="s">
        <v>161</v>
      </c>
      <c r="B48" s="56" t="s">
        <v>158</v>
      </c>
      <c r="C48" s="25" t="s">
        <v>162</v>
      </c>
    </row>
    <row r="49" spans="1:3" ht="12.75" customHeight="1" x14ac:dyDescent="0.2">
      <c r="A49" s="99" t="s">
        <v>238</v>
      </c>
      <c r="B49" s="99" t="s">
        <v>239</v>
      </c>
      <c r="C49" s="100" t="s">
        <v>240</v>
      </c>
    </row>
    <row r="50" spans="1:3" ht="12.75" customHeight="1" x14ac:dyDescent="0.2">
      <c r="A50" s="99" t="s">
        <v>241</v>
      </c>
      <c r="B50" s="99" t="s">
        <v>242</v>
      </c>
      <c r="C50" s="100" t="s">
        <v>264</v>
      </c>
    </row>
    <row r="51" spans="1:3" ht="12.75" customHeight="1" x14ac:dyDescent="0.2">
      <c r="A51" s="99" t="s">
        <v>243</v>
      </c>
      <c r="B51" s="99" t="s">
        <v>244</v>
      </c>
      <c r="C51" s="100" t="s">
        <v>245</v>
      </c>
    </row>
    <row r="52" spans="1:3" ht="12.75" customHeight="1" x14ac:dyDescent="0.2">
      <c r="A52" s="99" t="s">
        <v>246</v>
      </c>
      <c r="B52" s="99" t="s">
        <v>247</v>
      </c>
      <c r="C52" s="100" t="s">
        <v>261</v>
      </c>
    </row>
    <row r="53" spans="1:3" ht="12.75" customHeight="1" x14ac:dyDescent="0.2">
      <c r="A53" s="99" t="s">
        <v>248</v>
      </c>
      <c r="B53" s="99" t="s">
        <v>249</v>
      </c>
      <c r="C53" s="26" t="s">
        <v>262</v>
      </c>
    </row>
    <row r="54" spans="1:3" ht="12.75" customHeight="1" x14ac:dyDescent="0.2">
      <c r="A54" s="56" t="s">
        <v>84</v>
      </c>
      <c r="B54" s="24" t="s">
        <v>85</v>
      </c>
      <c r="C54" s="102">
        <v>40026</v>
      </c>
    </row>
    <row r="55" spans="1:3" ht="12.75" customHeight="1" x14ac:dyDescent="0.2">
      <c r="A55" s="57" t="s">
        <v>86</v>
      </c>
      <c r="B55" s="32" t="s">
        <v>87</v>
      </c>
      <c r="C55" s="103">
        <v>40178</v>
      </c>
    </row>
    <row r="56" spans="1:3" ht="12.75" customHeight="1" x14ac:dyDescent="0.2">
      <c r="A56" s="56" t="s">
        <v>163</v>
      </c>
      <c r="B56" s="24" t="s">
        <v>164</v>
      </c>
      <c r="C56" s="33">
        <v>100000</v>
      </c>
    </row>
    <row r="57" spans="1:3" ht="12.75" customHeight="1" x14ac:dyDescent="0.2">
      <c r="A57" s="56" t="s">
        <v>165</v>
      </c>
      <c r="B57" s="24" t="s">
        <v>166</v>
      </c>
      <c r="C57" s="33">
        <v>7722</v>
      </c>
    </row>
    <row r="58" spans="1:3" ht="12.75" customHeight="1" x14ac:dyDescent="0.2">
      <c r="A58" s="56" t="s">
        <v>167</v>
      </c>
      <c r="B58" s="24" t="s">
        <v>168</v>
      </c>
      <c r="C58" s="64">
        <v>0.15</v>
      </c>
    </row>
    <row r="59" spans="1:3" ht="12.75" customHeight="1" x14ac:dyDescent="0.2">
      <c r="A59" s="18" t="s">
        <v>88</v>
      </c>
      <c r="B59" s="28"/>
      <c r="C59" s="20"/>
    </row>
    <row r="60" spans="1:3" ht="12.75" customHeight="1" x14ac:dyDescent="0.2">
      <c r="A60" s="24" t="s">
        <v>169</v>
      </c>
      <c r="B60" s="24" t="s">
        <v>170</v>
      </c>
      <c r="C60" s="25">
        <v>153</v>
      </c>
    </row>
    <row r="61" spans="1:3" ht="12.75" customHeight="1" x14ac:dyDescent="0.2">
      <c r="A61" s="24" t="s">
        <v>171</v>
      </c>
      <c r="B61" s="24" t="s">
        <v>172</v>
      </c>
      <c r="C61" s="25">
        <v>133</v>
      </c>
    </row>
    <row r="62" spans="1:3" ht="12.75" customHeight="1" x14ac:dyDescent="0.2">
      <c r="A62" s="56" t="s">
        <v>153</v>
      </c>
      <c r="B62" s="56" t="s">
        <v>89</v>
      </c>
      <c r="C62" s="25">
        <v>2</v>
      </c>
    </row>
    <row r="63" spans="1:3" ht="12.75" customHeight="1" x14ac:dyDescent="0.2">
      <c r="A63" s="56" t="s">
        <v>154</v>
      </c>
      <c r="B63" s="56" t="s">
        <v>90</v>
      </c>
      <c r="C63" s="25" t="s">
        <v>91</v>
      </c>
    </row>
    <row r="64" spans="1:3" ht="12.75" customHeight="1" x14ac:dyDescent="0.2">
      <c r="A64" s="56" t="s">
        <v>155</v>
      </c>
      <c r="B64" s="56" t="s">
        <v>92</v>
      </c>
      <c r="C64" s="25" t="s">
        <v>93</v>
      </c>
    </row>
    <row r="65" spans="1:3" ht="12.75" customHeight="1" x14ac:dyDescent="0.2">
      <c r="A65" s="56" t="s">
        <v>157</v>
      </c>
      <c r="B65" s="56" t="s">
        <v>94</v>
      </c>
      <c r="C65" s="25" t="s">
        <v>95</v>
      </c>
    </row>
    <row r="66" spans="1:3" ht="12.75" customHeight="1" x14ac:dyDescent="0.2">
      <c r="A66" s="56" t="s">
        <v>156</v>
      </c>
      <c r="B66" s="56" t="s">
        <v>96</v>
      </c>
      <c r="C66" s="25" t="s">
        <v>97</v>
      </c>
    </row>
    <row r="67" spans="1:3" ht="12.75" customHeight="1" x14ac:dyDescent="0.2">
      <c r="A67" s="58" t="s">
        <v>117</v>
      </c>
      <c r="B67" s="59"/>
      <c r="C67" s="60"/>
    </row>
    <row r="68" spans="1:3" ht="12.75" customHeight="1" x14ac:dyDescent="0.2">
      <c r="A68" s="56" t="s">
        <v>118</v>
      </c>
      <c r="B68" s="24" t="s">
        <v>119</v>
      </c>
      <c r="C68" s="25" t="s">
        <v>120</v>
      </c>
    </row>
    <row r="69" spans="1:3" ht="12.75" customHeight="1" x14ac:dyDescent="0.2">
      <c r="A69" s="56" t="s">
        <v>121</v>
      </c>
      <c r="B69" s="24" t="s">
        <v>122</v>
      </c>
      <c r="C69" s="102">
        <v>39995</v>
      </c>
    </row>
    <row r="70" spans="1:3" ht="12.75" customHeight="1" x14ac:dyDescent="0.2">
      <c r="A70" s="61" t="s">
        <v>123</v>
      </c>
      <c r="B70" s="24" t="s">
        <v>124</v>
      </c>
      <c r="C70" s="31" t="s">
        <v>125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1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5" width="9.7109375" style="1" customWidth="1"/>
    <col min="6" max="9" width="10.7109375" style="1" customWidth="1"/>
    <col min="10" max="10" width="9.710937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23"/>
      <c r="H2" s="112"/>
      <c r="I2" s="113"/>
    </row>
    <row r="3" spans="1:9" ht="15" customHeight="1" x14ac:dyDescent="0.25">
      <c r="A3" s="124"/>
      <c r="B3" s="125"/>
      <c r="C3" s="125"/>
      <c r="D3" s="125"/>
      <c r="E3" s="125"/>
      <c r="F3" s="125"/>
      <c r="G3" s="125"/>
      <c r="H3" s="116"/>
      <c r="I3" s="117"/>
    </row>
    <row r="4" spans="1:9" ht="11.25" customHeight="1" x14ac:dyDescent="0.2">
      <c r="A4" s="50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G4" s="121"/>
      <c r="I4" s="3"/>
    </row>
    <row r="5" spans="1:9" x14ac:dyDescent="0.2">
      <c r="A5" s="50"/>
      <c r="B5" s="121"/>
      <c r="C5" s="121"/>
      <c r="D5" s="121"/>
      <c r="E5" s="121"/>
      <c r="F5" s="121"/>
      <c r="G5" s="121"/>
      <c r="I5" s="3"/>
    </row>
    <row r="6" spans="1:9" x14ac:dyDescent="0.2">
      <c r="A6" s="2"/>
      <c r="B6" s="121"/>
      <c r="C6" s="121"/>
      <c r="D6" s="121"/>
      <c r="E6" s="121"/>
      <c r="F6" s="121"/>
      <c r="G6" s="121"/>
      <c r="I6" s="3"/>
    </row>
    <row r="7" spans="1:9" x14ac:dyDescent="0.2">
      <c r="A7" s="2"/>
      <c r="B7" s="121"/>
      <c r="C7" s="121"/>
      <c r="D7" s="121"/>
      <c r="E7" s="121"/>
      <c r="F7" s="121"/>
      <c r="G7" s="121"/>
      <c r="I7" s="3"/>
    </row>
    <row r="8" spans="1:9" x14ac:dyDescent="0.2">
      <c r="A8" s="50" t="s">
        <v>116</v>
      </c>
      <c r="B8" s="41" t="str">
        <f>numerodeconcurso</f>
        <v>2009/0257-0001</v>
      </c>
      <c r="E8" s="49" t="s">
        <v>1</v>
      </c>
      <c r="F8" s="90">
        <f>fechadeconcurso</f>
        <v>40017</v>
      </c>
      <c r="G8" s="49" t="s">
        <v>126</v>
      </c>
      <c r="H8" s="1" t="str">
        <f>plazocalculado&amp;" días naturales"</f>
        <v>153 días naturales</v>
      </c>
      <c r="I8" s="3"/>
    </row>
    <row r="9" spans="1:9" ht="11.25" customHeight="1" x14ac:dyDescent="0.2">
      <c r="A9" s="50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G9" s="121"/>
      <c r="I9" s="3"/>
    </row>
    <row r="10" spans="1:9" x14ac:dyDescent="0.2">
      <c r="A10" s="2"/>
      <c r="B10" s="121"/>
      <c r="C10" s="121"/>
      <c r="D10" s="121"/>
      <c r="E10" s="121"/>
      <c r="F10" s="121"/>
      <c r="G10" s="121"/>
      <c r="I10" s="3"/>
    </row>
    <row r="11" spans="1:9" x14ac:dyDescent="0.2">
      <c r="A11" s="2"/>
      <c r="B11" s="121"/>
      <c r="C11" s="121"/>
      <c r="D11" s="121"/>
      <c r="E11" s="121"/>
      <c r="F11" s="121"/>
      <c r="G11" s="121"/>
      <c r="I11" s="3"/>
    </row>
    <row r="12" spans="1:9" x14ac:dyDescent="0.2">
      <c r="A12" s="2"/>
      <c r="B12" s="121"/>
      <c r="C12" s="121"/>
      <c r="D12" s="121"/>
      <c r="E12" s="121"/>
      <c r="F12" s="121"/>
      <c r="G12" s="121"/>
      <c r="I12" s="3"/>
    </row>
    <row r="13" spans="1:9" x14ac:dyDescent="0.2">
      <c r="A13" s="50" t="s">
        <v>111</v>
      </c>
      <c r="B13" s="1" t="str">
        <f>direcciondelaobra</f>
        <v>Tramo de Barranca del Muerto a Tlahuac.</v>
      </c>
      <c r="E13" s="49" t="s">
        <v>113</v>
      </c>
      <c r="F13" s="90">
        <f>fechainicio</f>
        <v>40026</v>
      </c>
      <c r="G13" s="49" t="s">
        <v>114</v>
      </c>
      <c r="H13" s="90">
        <f>fechaterminacion</f>
        <v>40178</v>
      </c>
      <c r="I13" s="3"/>
    </row>
    <row r="14" spans="1:9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5"/>
      <c r="H14" s="5"/>
      <c r="I14" s="6"/>
    </row>
    <row r="15" spans="1:9" ht="12" thickTop="1" x14ac:dyDescent="0.2"/>
    <row r="16" spans="1:9" ht="12" x14ac:dyDescent="0.2">
      <c r="A16" s="108" t="s">
        <v>10</v>
      </c>
    </row>
    <row r="17" spans="1:10" ht="12" thickBot="1" x14ac:dyDescent="0.25"/>
    <row r="18" spans="1:10" ht="35.25" thickTop="1" thickBot="1" x14ac:dyDescent="0.25">
      <c r="A18" s="8" t="s">
        <v>3</v>
      </c>
      <c r="B18" s="9" t="s">
        <v>4</v>
      </c>
      <c r="C18" s="9" t="s">
        <v>5</v>
      </c>
      <c r="D18" s="9" t="s">
        <v>11</v>
      </c>
      <c r="E18" s="9" t="s">
        <v>12</v>
      </c>
      <c r="F18" s="9" t="s">
        <v>13</v>
      </c>
      <c r="G18" s="9" t="s">
        <v>14</v>
      </c>
      <c r="H18" s="9" t="s">
        <v>15</v>
      </c>
      <c r="I18" s="9" t="s">
        <v>16</v>
      </c>
      <c r="J18" s="105" t="s">
        <v>6</v>
      </c>
    </row>
    <row r="19" spans="1:10" ht="12" thickTop="1" x14ac:dyDescent="0.2">
      <c r="A19" s="1" t="s">
        <v>7</v>
      </c>
    </row>
    <row r="20" spans="1:10" x14ac:dyDescent="0.2">
      <c r="A20" s="78" t="s">
        <v>100</v>
      </c>
      <c r="B20" s="107" t="s">
        <v>103</v>
      </c>
      <c r="C20" s="74" t="s">
        <v>8</v>
      </c>
      <c r="D20" s="74">
        <f>IF(C20&lt;&gt;"",8,"")</f>
        <v>8</v>
      </c>
      <c r="E20" s="74">
        <f>IF(C20&lt;&gt;"",1,"")</f>
        <v>1</v>
      </c>
      <c r="F20" s="86" t="e">
        <f>IF(C20&lt;&gt;"",G20/(D20*E20),"")</f>
        <v>#VALUE!</v>
      </c>
      <c r="G20" s="87" t="s">
        <v>17</v>
      </c>
      <c r="H20" s="75" t="s">
        <v>18</v>
      </c>
      <c r="I20" s="76" t="s">
        <v>19</v>
      </c>
      <c r="J20" s="120" t="s">
        <v>173</v>
      </c>
    </row>
    <row r="21" spans="1:10" x14ac:dyDescent="0.2">
      <c r="A21" s="41"/>
      <c r="C21" s="11"/>
      <c r="D21" s="11"/>
      <c r="E21" s="11"/>
      <c r="F21" s="11"/>
      <c r="G21" s="11"/>
      <c r="H21" s="4"/>
      <c r="I21" s="10"/>
      <c r="J21" s="88" t="s">
        <v>175</v>
      </c>
    </row>
    <row r="22" spans="1:10" x14ac:dyDescent="0.2">
      <c r="A22" s="41"/>
      <c r="C22" s="11"/>
      <c r="D22" s="11"/>
      <c r="E22" s="11"/>
      <c r="F22" s="11"/>
      <c r="G22" s="11"/>
      <c r="H22" s="4"/>
      <c r="I22" s="10"/>
      <c r="J22" s="77" t="s">
        <v>177</v>
      </c>
    </row>
    <row r="23" spans="1:10" x14ac:dyDescent="0.2">
      <c r="A23" s="41"/>
      <c r="C23" s="11"/>
      <c r="D23" s="11"/>
      <c r="E23" s="11"/>
      <c r="F23" s="11"/>
      <c r="G23" s="11"/>
      <c r="H23" s="4"/>
      <c r="I23" s="10"/>
      <c r="J23" s="82"/>
    </row>
    <row r="24" spans="1:10" ht="12.75" x14ac:dyDescent="0.2">
      <c r="A24" s="1" t="s">
        <v>106</v>
      </c>
      <c r="G24"/>
    </row>
    <row r="25" spans="1:10" x14ac:dyDescent="0.2">
      <c r="A25" s="42"/>
      <c r="B25" s="43"/>
      <c r="C25" s="43"/>
      <c r="D25" s="43"/>
      <c r="E25" s="43"/>
      <c r="F25" s="43"/>
      <c r="G25" s="43"/>
      <c r="H25" s="43"/>
      <c r="I25" s="66"/>
      <c r="J25" s="79"/>
    </row>
    <row r="26" spans="1:10" x14ac:dyDescent="0.2">
      <c r="A26" s="45"/>
      <c r="B26" s="65"/>
      <c r="C26" s="65"/>
      <c r="D26" s="65"/>
      <c r="E26" s="65"/>
      <c r="F26" s="65"/>
      <c r="G26" s="65"/>
      <c r="H26" s="65"/>
      <c r="I26" s="49" t="s">
        <v>107</v>
      </c>
      <c r="J26" s="69" t="s">
        <v>179</v>
      </c>
    </row>
    <row r="27" spans="1:10" x14ac:dyDescent="0.2">
      <c r="A27" s="45"/>
      <c r="B27" s="65"/>
      <c r="C27" s="65"/>
      <c r="D27" s="65"/>
      <c r="E27" s="65"/>
      <c r="F27" s="65"/>
      <c r="G27" s="65"/>
      <c r="H27" s="65"/>
      <c r="I27" s="49" t="s">
        <v>108</v>
      </c>
      <c r="J27" s="69" t="s">
        <v>181</v>
      </c>
    </row>
    <row r="28" spans="1:10" x14ac:dyDescent="0.2">
      <c r="A28" s="45"/>
      <c r="B28" s="65"/>
      <c r="C28" s="65"/>
      <c r="D28" s="65"/>
      <c r="E28" s="65"/>
      <c r="F28" s="65"/>
      <c r="G28" s="65"/>
      <c r="H28" s="65"/>
      <c r="I28" s="49" t="s">
        <v>194</v>
      </c>
      <c r="J28" s="80" t="s">
        <v>190</v>
      </c>
    </row>
    <row r="29" spans="1:10" x14ac:dyDescent="0.2">
      <c r="A29" s="45"/>
      <c r="B29" s="65"/>
      <c r="C29" s="65"/>
      <c r="D29" s="65"/>
      <c r="E29" s="65"/>
      <c r="F29" s="65"/>
      <c r="G29" s="65"/>
      <c r="H29" s="65"/>
      <c r="I29" s="49" t="s">
        <v>195</v>
      </c>
      <c r="J29" s="80" t="s">
        <v>192</v>
      </c>
    </row>
    <row r="30" spans="1:10" x14ac:dyDescent="0.2">
      <c r="A30" s="81" t="str">
        <f>cargo&amp;": "&amp;responsable</f>
        <v>DIRECTOR GENERAL: ENCARGADO CORRESPONDIENTE</v>
      </c>
      <c r="B30" s="47"/>
      <c r="C30" s="47"/>
      <c r="D30" s="47"/>
      <c r="E30" s="47"/>
      <c r="F30" s="47"/>
      <c r="G30" s="47"/>
      <c r="H30" s="47"/>
      <c r="I30" s="67"/>
      <c r="J30" s="70"/>
    </row>
    <row r="31" spans="1:10" ht="12.75" x14ac:dyDescent="0.2">
      <c r="B31"/>
      <c r="C31"/>
      <c r="D31"/>
      <c r="J31" s="4" t="s">
        <v>9</v>
      </c>
    </row>
  </sheetData>
  <mergeCells count="3">
    <mergeCell ref="A2:G3"/>
    <mergeCell ref="B4:G7"/>
    <mergeCell ref="B9:G12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0"/>
  <sheetViews>
    <sheetView showGridLines="0" showZeros="0" zoomScaleNormal="100" workbookViewId="0">
      <selection activeCell="D19" sqref="D19"/>
    </sheetView>
  </sheetViews>
  <sheetFormatPr baseColWidth="10" defaultRowHeight="11.25" x14ac:dyDescent="0.2"/>
  <cols>
    <col min="1" max="1" width="11.7109375" style="1" customWidth="1"/>
    <col min="2" max="2" width="45.7109375" style="1" customWidth="1"/>
    <col min="3" max="3" width="7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12"/>
      <c r="G2" s="113"/>
    </row>
    <row r="3" spans="1:7" ht="15" customHeight="1" x14ac:dyDescent="0.25">
      <c r="A3" s="124"/>
      <c r="B3" s="125"/>
      <c r="C3" s="125"/>
      <c r="D3" s="125"/>
      <c r="E3" s="125"/>
      <c r="F3" s="116"/>
      <c r="G3" s="117"/>
    </row>
    <row r="4" spans="1:7" ht="11.25" customHeight="1" x14ac:dyDescent="0.2">
      <c r="A4" s="50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G4" s="3"/>
    </row>
    <row r="5" spans="1:7" x14ac:dyDescent="0.2">
      <c r="A5" s="50"/>
      <c r="B5" s="121"/>
      <c r="C5" s="121"/>
      <c r="D5" s="121"/>
      <c r="E5" s="121"/>
      <c r="G5" s="3"/>
    </row>
    <row r="6" spans="1:7" x14ac:dyDescent="0.2">
      <c r="A6" s="2"/>
      <c r="B6" s="121"/>
      <c r="C6" s="121"/>
      <c r="D6" s="121"/>
      <c r="E6" s="121"/>
      <c r="G6" s="3"/>
    </row>
    <row r="7" spans="1:7" x14ac:dyDescent="0.2">
      <c r="A7" s="2"/>
      <c r="B7" s="121"/>
      <c r="C7" s="121"/>
      <c r="D7" s="121"/>
      <c r="E7" s="121"/>
      <c r="G7" s="3"/>
    </row>
    <row r="8" spans="1:7" x14ac:dyDescent="0.2">
      <c r="A8" s="50" t="s">
        <v>115</v>
      </c>
      <c r="B8" s="41" t="str">
        <f>numerodeconcurso</f>
        <v>2009/0257-0001</v>
      </c>
      <c r="C8" s="49" t="s">
        <v>1</v>
      </c>
      <c r="D8" s="90">
        <f>fechadeconcurso</f>
        <v>40017</v>
      </c>
      <c r="E8" s="49" t="s">
        <v>126</v>
      </c>
      <c r="F8" s="1" t="str">
        <f>plazocalculado&amp;" días naturales"</f>
        <v>153 días naturales</v>
      </c>
      <c r="G8" s="3"/>
    </row>
    <row r="9" spans="1:7" ht="11.25" customHeight="1" x14ac:dyDescent="0.2">
      <c r="A9" s="50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G9" s="3"/>
    </row>
    <row r="10" spans="1:7" x14ac:dyDescent="0.2">
      <c r="A10" s="2"/>
      <c r="B10" s="121"/>
      <c r="C10" s="121"/>
      <c r="D10" s="121"/>
      <c r="E10" s="121"/>
      <c r="G10" s="3"/>
    </row>
    <row r="11" spans="1:7" x14ac:dyDescent="0.2">
      <c r="A11" s="2"/>
      <c r="B11" s="121"/>
      <c r="C11" s="121"/>
      <c r="D11" s="121"/>
      <c r="E11" s="121"/>
      <c r="G11" s="3"/>
    </row>
    <row r="12" spans="1:7" x14ac:dyDescent="0.2">
      <c r="A12" s="2"/>
      <c r="B12" s="121"/>
      <c r="C12" s="121"/>
      <c r="D12" s="121"/>
      <c r="E12" s="121"/>
      <c r="G12" s="3"/>
    </row>
    <row r="13" spans="1:7" x14ac:dyDescent="0.2">
      <c r="A13" s="50" t="s">
        <v>111</v>
      </c>
      <c r="B13" s="1" t="str">
        <f>direcciondelaobra</f>
        <v>Tramo de Barranca del Muerto a Tlahuac.</v>
      </c>
      <c r="C13" s="49" t="s">
        <v>113</v>
      </c>
      <c r="D13" s="90">
        <f>fechainicio</f>
        <v>40026</v>
      </c>
      <c r="E13" s="49" t="s">
        <v>114</v>
      </c>
      <c r="F13" s="90">
        <f>fechaterminacion</f>
        <v>40178</v>
      </c>
      <c r="G13" s="3"/>
    </row>
    <row r="14" spans="1:7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6"/>
    </row>
    <row r="15" spans="1:7" ht="12" thickTop="1" x14ac:dyDescent="0.2"/>
    <row r="16" spans="1:7" ht="12.75" thickBot="1" x14ac:dyDescent="0.25">
      <c r="A16" s="108" t="s">
        <v>2</v>
      </c>
    </row>
    <row r="17" spans="1:7" ht="17.25" customHeight="1" thickTop="1" thickBot="1" x14ac:dyDescent="0.25">
      <c r="A17" s="8" t="s">
        <v>3</v>
      </c>
      <c r="B17" s="9" t="s">
        <v>4</v>
      </c>
      <c r="C17" s="9" t="s">
        <v>5</v>
      </c>
      <c r="D17" s="105" t="s">
        <v>6</v>
      </c>
    </row>
    <row r="18" spans="1:7" ht="12" thickTop="1" x14ac:dyDescent="0.2">
      <c r="A18" s="1" t="s">
        <v>7</v>
      </c>
    </row>
    <row r="19" spans="1:7" x14ac:dyDescent="0.2">
      <c r="A19" s="78" t="s">
        <v>100</v>
      </c>
      <c r="B19" s="107" t="s">
        <v>103</v>
      </c>
      <c r="C19" s="74" t="s">
        <v>8</v>
      </c>
      <c r="D19" s="120" t="s">
        <v>173</v>
      </c>
    </row>
    <row r="20" spans="1:7" x14ac:dyDescent="0.2">
      <c r="A20" s="41"/>
      <c r="C20" s="11"/>
      <c r="D20" s="88" t="s">
        <v>175</v>
      </c>
    </row>
    <row r="21" spans="1:7" x14ac:dyDescent="0.2">
      <c r="A21" s="41"/>
      <c r="C21" s="11"/>
      <c r="D21" s="77" t="s">
        <v>177</v>
      </c>
    </row>
    <row r="22" spans="1:7" x14ac:dyDescent="0.2">
      <c r="A22" s="41"/>
      <c r="C22" s="11"/>
      <c r="D22" s="82"/>
    </row>
    <row r="23" spans="1:7" ht="12.75" x14ac:dyDescent="0.2">
      <c r="A23" s="1" t="s">
        <v>106</v>
      </c>
      <c r="G23"/>
    </row>
    <row r="24" spans="1:7" x14ac:dyDescent="0.2">
      <c r="A24" s="42"/>
      <c r="B24" s="43"/>
      <c r="C24" s="66"/>
      <c r="D24" s="79"/>
    </row>
    <row r="25" spans="1:7" x14ac:dyDescent="0.2">
      <c r="A25" s="45"/>
      <c r="B25" s="65"/>
      <c r="C25" s="49" t="s">
        <v>107</v>
      </c>
      <c r="D25" s="69" t="s">
        <v>179</v>
      </c>
    </row>
    <row r="26" spans="1:7" x14ac:dyDescent="0.2">
      <c r="A26" s="45"/>
      <c r="B26" s="65"/>
      <c r="C26" s="49" t="s">
        <v>108</v>
      </c>
      <c r="D26" s="69" t="s">
        <v>181</v>
      </c>
    </row>
    <row r="27" spans="1:7" x14ac:dyDescent="0.2">
      <c r="A27" s="45"/>
      <c r="B27" s="65"/>
      <c r="C27" s="49" t="s">
        <v>194</v>
      </c>
      <c r="D27" s="80" t="s">
        <v>190</v>
      </c>
    </row>
    <row r="28" spans="1:7" x14ac:dyDescent="0.2">
      <c r="A28" s="45"/>
      <c r="B28" s="65"/>
      <c r="C28" s="49" t="s">
        <v>195</v>
      </c>
      <c r="D28" s="80" t="s">
        <v>192</v>
      </c>
    </row>
    <row r="29" spans="1:7" x14ac:dyDescent="0.2">
      <c r="A29" s="81" t="str">
        <f>cargo&amp;": "&amp;responsable</f>
        <v>DIRECTOR GENERAL: ENCARGADO CORRESPONDIENTE</v>
      </c>
      <c r="B29" s="47"/>
      <c r="C29" s="67"/>
      <c r="D29" s="70"/>
    </row>
    <row r="30" spans="1:7" ht="12.75" x14ac:dyDescent="0.2">
      <c r="B30"/>
      <c r="C30"/>
      <c r="D30"/>
      <c r="G30" s="4" t="s">
        <v>9</v>
      </c>
    </row>
  </sheetData>
  <mergeCells count="3">
    <mergeCell ref="B9:E12"/>
    <mergeCell ref="A2:E3"/>
    <mergeCell ref="B4:E7"/>
  </mergeCells>
  <pageMargins left="0.61" right="0.39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1"/>
  <sheetViews>
    <sheetView showGridLines="0" showZeros="0" zoomScaleNormal="100" workbookViewId="0">
      <selection activeCell="E20" sqref="E20"/>
    </sheetView>
  </sheetViews>
  <sheetFormatPr baseColWidth="10" defaultRowHeight="11.25" x14ac:dyDescent="0.2"/>
  <cols>
    <col min="1" max="1" width="11.7109375" style="1" customWidth="1"/>
    <col min="2" max="2" width="45.7109375" style="1" customWidth="1"/>
    <col min="3" max="3" width="7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14"/>
      <c r="H2" s="115"/>
    </row>
    <row r="3" spans="1:8" ht="15" customHeight="1" x14ac:dyDescent="0.25">
      <c r="A3" s="124"/>
      <c r="B3" s="125"/>
      <c r="C3" s="125"/>
      <c r="D3" s="125"/>
      <c r="E3" s="125"/>
      <c r="F3" s="125"/>
      <c r="G3" s="118"/>
      <c r="H3" s="119"/>
    </row>
    <row r="4" spans="1:8" ht="11.25" customHeight="1" x14ac:dyDescent="0.2">
      <c r="A4" s="109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H4" s="3"/>
    </row>
    <row r="5" spans="1:8" x14ac:dyDescent="0.2">
      <c r="A5" s="109"/>
      <c r="B5" s="121"/>
      <c r="C5" s="121"/>
      <c r="D5" s="121"/>
      <c r="E5" s="121"/>
      <c r="F5" s="121"/>
      <c r="H5" s="3"/>
    </row>
    <row r="6" spans="1:8" x14ac:dyDescent="0.2">
      <c r="A6" s="110"/>
      <c r="B6" s="121"/>
      <c r="C6" s="121"/>
      <c r="D6" s="121"/>
      <c r="E6" s="121"/>
      <c r="F6" s="121"/>
      <c r="H6" s="3"/>
    </row>
    <row r="7" spans="1:8" x14ac:dyDescent="0.2">
      <c r="A7" s="110"/>
      <c r="B7" s="121"/>
      <c r="C7" s="121"/>
      <c r="D7" s="121"/>
      <c r="E7" s="121"/>
      <c r="F7" s="121"/>
      <c r="H7" s="3"/>
    </row>
    <row r="8" spans="1:8" x14ac:dyDescent="0.2">
      <c r="A8" s="109" t="s">
        <v>253</v>
      </c>
      <c r="B8" s="41" t="str">
        <f>numerodeconcurso</f>
        <v>2009/0257-0001</v>
      </c>
      <c r="D8" s="49" t="s">
        <v>1</v>
      </c>
      <c r="E8" s="90">
        <f>fechadeconcurso</f>
        <v>40017</v>
      </c>
      <c r="F8" s="49" t="s">
        <v>126</v>
      </c>
      <c r="G8" s="1" t="str">
        <f>plazocalculado&amp;" días naturales"</f>
        <v>153 días naturales</v>
      </c>
      <c r="H8" s="3"/>
    </row>
    <row r="9" spans="1:8" x14ac:dyDescent="0.2">
      <c r="A9" s="109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H9" s="3"/>
    </row>
    <row r="10" spans="1:8" x14ac:dyDescent="0.2">
      <c r="A10" s="110"/>
      <c r="B10" s="121"/>
      <c r="C10" s="121"/>
      <c r="D10" s="121"/>
      <c r="E10" s="121"/>
      <c r="F10" s="121"/>
      <c r="H10" s="3"/>
    </row>
    <row r="11" spans="1:8" x14ac:dyDescent="0.2">
      <c r="A11" s="110"/>
      <c r="B11" s="121"/>
      <c r="C11" s="121"/>
      <c r="D11" s="121"/>
      <c r="E11" s="121"/>
      <c r="F11" s="121"/>
      <c r="H11" s="3"/>
    </row>
    <row r="12" spans="1:8" x14ac:dyDescent="0.2">
      <c r="A12" s="110"/>
      <c r="B12" s="121"/>
      <c r="C12" s="121"/>
      <c r="D12" s="121"/>
      <c r="E12" s="121"/>
      <c r="F12" s="121"/>
      <c r="H12" s="3"/>
    </row>
    <row r="13" spans="1:8" x14ac:dyDescent="0.2">
      <c r="A13" s="109" t="s">
        <v>111</v>
      </c>
      <c r="B13" s="1" t="str">
        <f>direcciondelaobra</f>
        <v>Tramo de Barranca del Muerto a Tlahuac.</v>
      </c>
      <c r="D13" s="49" t="s">
        <v>113</v>
      </c>
      <c r="E13" s="90">
        <f>fechainicio</f>
        <v>40026</v>
      </c>
      <c r="H13" s="3"/>
    </row>
    <row r="14" spans="1:8" ht="12" thickBot="1" x14ac:dyDescent="0.25">
      <c r="A14" s="111" t="s">
        <v>112</v>
      </c>
      <c r="B14" s="5" t="str">
        <f>ciudaddelaobra&amp;", "&amp;estadodelaobra</f>
        <v>México, Distrito Federal</v>
      </c>
      <c r="C14" s="5"/>
      <c r="D14" s="52" t="s">
        <v>114</v>
      </c>
      <c r="E14" s="101">
        <f>fechaterminacion</f>
        <v>40178</v>
      </c>
      <c r="F14" s="5"/>
      <c r="G14" s="5"/>
      <c r="H14" s="6"/>
    </row>
    <row r="15" spans="1:8" ht="12" thickTop="1" x14ac:dyDescent="0.2"/>
    <row r="16" spans="1:8" ht="12" x14ac:dyDescent="0.2">
      <c r="A16" s="108" t="s">
        <v>20</v>
      </c>
    </row>
    <row r="17" spans="1:8" ht="12" thickBot="1" x14ac:dyDescent="0.25"/>
    <row r="18" spans="1:8" ht="16.5" customHeight="1" thickTop="1" thickBot="1" x14ac:dyDescent="0.25">
      <c r="A18" s="12" t="s">
        <v>3</v>
      </c>
      <c r="B18" s="13" t="s">
        <v>21</v>
      </c>
      <c r="C18" s="13" t="s">
        <v>5</v>
      </c>
      <c r="D18" s="13" t="s">
        <v>22</v>
      </c>
      <c r="E18" s="105" t="s">
        <v>6</v>
      </c>
    </row>
    <row r="19" spans="1:8" ht="12" thickTop="1" x14ac:dyDescent="0.2">
      <c r="A19" s="1" t="s">
        <v>7</v>
      </c>
    </row>
    <row r="20" spans="1:8" x14ac:dyDescent="0.2">
      <c r="A20" s="78" t="s">
        <v>100</v>
      </c>
      <c r="B20" s="107" t="s">
        <v>103</v>
      </c>
      <c r="C20" s="74" t="s">
        <v>8</v>
      </c>
      <c r="D20" s="88" t="s">
        <v>17</v>
      </c>
      <c r="E20" s="120" t="s">
        <v>173</v>
      </c>
    </row>
    <row r="21" spans="1:8" x14ac:dyDescent="0.2">
      <c r="A21" s="41"/>
      <c r="C21" s="11"/>
      <c r="D21" s="10"/>
      <c r="E21" s="88" t="s">
        <v>175</v>
      </c>
    </row>
    <row r="22" spans="1:8" x14ac:dyDescent="0.2">
      <c r="A22" s="41"/>
      <c r="C22" s="11"/>
      <c r="D22" s="10"/>
      <c r="E22" s="77" t="s">
        <v>177</v>
      </c>
    </row>
    <row r="23" spans="1:8" x14ac:dyDescent="0.2">
      <c r="A23" s="41"/>
      <c r="C23" s="11"/>
      <c r="D23" s="10"/>
      <c r="E23" s="82"/>
    </row>
    <row r="24" spans="1:8" ht="12.75" x14ac:dyDescent="0.2">
      <c r="A24" s="1" t="s">
        <v>106</v>
      </c>
      <c r="G24"/>
    </row>
    <row r="25" spans="1:8" x14ac:dyDescent="0.2">
      <c r="A25" s="42"/>
      <c r="B25" s="43"/>
      <c r="C25" s="43"/>
      <c r="D25" s="66"/>
      <c r="E25" s="79"/>
    </row>
    <row r="26" spans="1:8" x14ac:dyDescent="0.2">
      <c r="A26" s="45"/>
      <c r="B26" s="65"/>
      <c r="C26" s="65"/>
      <c r="D26" s="49" t="s">
        <v>107</v>
      </c>
      <c r="E26" s="69" t="s">
        <v>179</v>
      </c>
    </row>
    <row r="27" spans="1:8" x14ac:dyDescent="0.2">
      <c r="A27" s="45"/>
      <c r="B27" s="65"/>
      <c r="C27" s="65"/>
      <c r="D27" s="49" t="s">
        <v>108</v>
      </c>
      <c r="E27" s="69" t="s">
        <v>181</v>
      </c>
    </row>
    <row r="28" spans="1:8" x14ac:dyDescent="0.2">
      <c r="A28" s="45"/>
      <c r="B28" s="65"/>
      <c r="C28" s="65"/>
      <c r="D28" s="49" t="s">
        <v>194</v>
      </c>
      <c r="E28" s="80" t="s">
        <v>190</v>
      </c>
    </row>
    <row r="29" spans="1:8" x14ac:dyDescent="0.2">
      <c r="A29" s="45"/>
      <c r="B29" s="65"/>
      <c r="C29" s="65"/>
      <c r="D29" s="49" t="s">
        <v>195</v>
      </c>
      <c r="E29" s="80" t="s">
        <v>192</v>
      </c>
    </row>
    <row r="30" spans="1:8" x14ac:dyDescent="0.2">
      <c r="A30" s="81" t="str">
        <f>cargo&amp;": "&amp;responsable</f>
        <v>DIRECTOR GENERAL: ENCARGADO CORRESPONDIENTE</v>
      </c>
      <c r="B30" s="47"/>
      <c r="C30" s="47"/>
      <c r="D30" s="67"/>
      <c r="E30" s="70"/>
    </row>
    <row r="31" spans="1:8" ht="12.75" x14ac:dyDescent="0.2">
      <c r="B31"/>
      <c r="C31"/>
      <c r="D31"/>
      <c r="H31" s="1" t="s">
        <v>9</v>
      </c>
    </row>
  </sheetData>
  <mergeCells count="3">
    <mergeCell ref="B9:F12"/>
    <mergeCell ref="A2:F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40" customWidth="1"/>
    <col min="2" max="2" width="65.5703125" style="40" customWidth="1"/>
    <col min="3" max="16384" width="9.140625" style="14"/>
  </cols>
  <sheetData>
    <row r="1" spans="1:2" ht="12.75" customHeight="1" x14ac:dyDescent="0.2">
      <c r="A1" s="34" t="s">
        <v>98</v>
      </c>
      <c r="B1" s="34"/>
    </row>
    <row r="2" spans="1:2" ht="12.75" customHeight="1" x14ac:dyDescent="0.2">
      <c r="A2" s="34"/>
      <c r="B2" s="34"/>
    </row>
    <row r="3" spans="1:2" ht="14.25" customHeight="1" x14ac:dyDescent="0.2">
      <c r="A3" s="72" t="s">
        <v>160</v>
      </c>
      <c r="B3" s="35"/>
    </row>
    <row r="4" spans="1:2" ht="12.75" customHeight="1" x14ac:dyDescent="0.2">
      <c r="A4" s="36" t="s">
        <v>99</v>
      </c>
      <c r="B4" s="37" t="s">
        <v>25</v>
      </c>
    </row>
    <row r="5" spans="1:2" ht="12.75" customHeight="1" x14ac:dyDescent="0.2">
      <c r="A5" s="56" t="s">
        <v>175</v>
      </c>
      <c r="B5" s="73" t="s">
        <v>176</v>
      </c>
    </row>
    <row r="6" spans="1:2" ht="12.75" customHeight="1" x14ac:dyDescent="0.2">
      <c r="A6" s="24" t="s">
        <v>100</v>
      </c>
      <c r="B6" s="38" t="s">
        <v>196</v>
      </c>
    </row>
    <row r="7" spans="1:2" ht="12.75" customHeight="1" x14ac:dyDescent="0.2">
      <c r="A7" s="24" t="s">
        <v>101</v>
      </c>
      <c r="B7" s="38" t="s">
        <v>102</v>
      </c>
    </row>
    <row r="8" spans="1:2" ht="12.75" customHeight="1" x14ac:dyDescent="0.2">
      <c r="A8" s="24" t="s">
        <v>250</v>
      </c>
      <c r="B8" s="38" t="s">
        <v>251</v>
      </c>
    </row>
    <row r="9" spans="1:2" ht="12.75" customHeight="1" x14ac:dyDescent="0.2">
      <c r="A9" s="24" t="s">
        <v>18</v>
      </c>
      <c r="B9" s="39" t="s">
        <v>104</v>
      </c>
    </row>
    <row r="10" spans="1:2" ht="12.75" customHeight="1" x14ac:dyDescent="0.2">
      <c r="A10" s="24" t="s">
        <v>103</v>
      </c>
      <c r="B10" s="38" t="s">
        <v>198</v>
      </c>
    </row>
    <row r="11" spans="1:2" ht="12.75" customHeight="1" x14ac:dyDescent="0.2">
      <c r="A11" s="56" t="s">
        <v>177</v>
      </c>
      <c r="B11" s="73" t="s">
        <v>178</v>
      </c>
    </row>
    <row r="12" spans="1:2" ht="12.75" customHeight="1" x14ac:dyDescent="0.2">
      <c r="A12" s="24" t="s">
        <v>19</v>
      </c>
      <c r="B12" s="39" t="s">
        <v>200</v>
      </c>
    </row>
    <row r="13" spans="1:2" ht="12.75" customHeight="1" x14ac:dyDescent="0.2">
      <c r="A13" s="56" t="s">
        <v>173</v>
      </c>
      <c r="B13" s="73" t="s">
        <v>174</v>
      </c>
    </row>
    <row r="14" spans="1:2" ht="12.75" customHeight="1" x14ac:dyDescent="0.2">
      <c r="A14" s="23" t="s">
        <v>6</v>
      </c>
      <c r="B14" s="39" t="s">
        <v>105</v>
      </c>
    </row>
    <row r="15" spans="1:2" x14ac:dyDescent="0.2">
      <c r="A15" s="24" t="s">
        <v>8</v>
      </c>
      <c r="B15" s="38" t="s">
        <v>197</v>
      </c>
    </row>
    <row r="16" spans="1:2" x14ac:dyDescent="0.2">
      <c r="A16" s="24" t="s">
        <v>17</v>
      </c>
      <c r="B16" s="38" t="s">
        <v>199</v>
      </c>
    </row>
    <row r="17" spans="1:2" x14ac:dyDescent="0.2">
      <c r="A17" s="83" t="s">
        <v>201</v>
      </c>
      <c r="B17" s="84"/>
    </row>
    <row r="18" spans="1:2" x14ac:dyDescent="0.2">
      <c r="A18" s="84" t="s">
        <v>226</v>
      </c>
      <c r="B18" s="84" t="s">
        <v>227</v>
      </c>
    </row>
    <row r="19" spans="1:2" x14ac:dyDescent="0.2">
      <c r="A19" s="84" t="s">
        <v>204</v>
      </c>
      <c r="B19" s="84" t="s">
        <v>205</v>
      </c>
    </row>
    <row r="20" spans="1:2" x14ac:dyDescent="0.2">
      <c r="A20" s="84" t="s">
        <v>202</v>
      </c>
      <c r="B20" s="85" t="s">
        <v>203</v>
      </c>
    </row>
    <row r="21" spans="1:2" x14ac:dyDescent="0.2">
      <c r="A21" s="85" t="s">
        <v>206</v>
      </c>
      <c r="B21" s="85" t="s">
        <v>207</v>
      </c>
    </row>
    <row r="22" spans="1:2" x14ac:dyDescent="0.2">
      <c r="A22" s="84" t="s">
        <v>208</v>
      </c>
      <c r="B22" s="84" t="s">
        <v>209</v>
      </c>
    </row>
    <row r="23" spans="1:2" x14ac:dyDescent="0.2">
      <c r="A23" s="84" t="s">
        <v>210</v>
      </c>
      <c r="B23" s="84" t="s">
        <v>211</v>
      </c>
    </row>
    <row r="24" spans="1:2" x14ac:dyDescent="0.2">
      <c r="A24" s="84" t="s">
        <v>212</v>
      </c>
      <c r="B24" s="84" t="s">
        <v>213</v>
      </c>
    </row>
    <row r="25" spans="1:2" x14ac:dyDescent="0.2">
      <c r="A25" s="84" t="s">
        <v>214</v>
      </c>
      <c r="B25" s="84" t="s">
        <v>215</v>
      </c>
    </row>
    <row r="26" spans="1:2" x14ac:dyDescent="0.2">
      <c r="A26" s="84" t="s">
        <v>216</v>
      </c>
      <c r="B26" s="84" t="s">
        <v>217</v>
      </c>
    </row>
    <row r="27" spans="1:2" x14ac:dyDescent="0.2">
      <c r="A27" s="84" t="s">
        <v>218</v>
      </c>
      <c r="B27" s="84" t="s">
        <v>219</v>
      </c>
    </row>
    <row r="28" spans="1:2" x14ac:dyDescent="0.2">
      <c r="A28" s="85" t="s">
        <v>220</v>
      </c>
      <c r="B28" s="85" t="s">
        <v>221</v>
      </c>
    </row>
    <row r="29" spans="1:2" x14ac:dyDescent="0.2">
      <c r="A29" s="85" t="s">
        <v>222</v>
      </c>
      <c r="B29" s="85" t="s">
        <v>223</v>
      </c>
    </row>
    <row r="30" spans="1:2" x14ac:dyDescent="0.2">
      <c r="A30" s="84" t="s">
        <v>224</v>
      </c>
      <c r="B30" s="84" t="s">
        <v>225</v>
      </c>
    </row>
    <row r="31" spans="1:2" x14ac:dyDescent="0.2">
      <c r="A31" s="18" t="s">
        <v>159</v>
      </c>
      <c r="B31" s="28"/>
    </row>
    <row r="32" spans="1:2" x14ac:dyDescent="0.2">
      <c r="A32" s="62" t="s">
        <v>181</v>
      </c>
      <c r="B32" s="62" t="s">
        <v>182</v>
      </c>
    </row>
    <row r="33" spans="1:2" x14ac:dyDescent="0.2">
      <c r="A33" s="56" t="s">
        <v>187</v>
      </c>
      <c r="B33" s="24" t="s">
        <v>188</v>
      </c>
    </row>
    <row r="34" spans="1:2" x14ac:dyDescent="0.2">
      <c r="A34" s="56" t="s">
        <v>185</v>
      </c>
      <c r="B34" s="24" t="s">
        <v>186</v>
      </c>
    </row>
    <row r="35" spans="1:2" x14ac:dyDescent="0.2">
      <c r="A35" s="56" t="s">
        <v>192</v>
      </c>
      <c r="B35" s="24" t="s">
        <v>193</v>
      </c>
    </row>
    <row r="36" spans="1:2" x14ac:dyDescent="0.2">
      <c r="A36" s="63" t="s">
        <v>179</v>
      </c>
      <c r="B36" s="63" t="s">
        <v>180</v>
      </c>
    </row>
    <row r="37" spans="1:2" x14ac:dyDescent="0.2">
      <c r="A37" s="56" t="s">
        <v>183</v>
      </c>
      <c r="B37" s="24" t="s">
        <v>184</v>
      </c>
    </row>
    <row r="38" spans="1:2" x14ac:dyDescent="0.2">
      <c r="A38" s="56" t="s">
        <v>190</v>
      </c>
      <c r="B38" s="24" t="s">
        <v>191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6" width="8.7109375" style="1" customWidth="1"/>
    <col min="7" max="8" width="11.7109375" style="1" customWidth="1"/>
    <col min="9" max="9" width="12.42578125" style="1" customWidth="1"/>
    <col min="10" max="10" width="11.4257812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23"/>
      <c r="H2" s="112"/>
      <c r="I2" s="113"/>
    </row>
    <row r="3" spans="1:9" ht="15" customHeight="1" x14ac:dyDescent="0.25">
      <c r="A3" s="124"/>
      <c r="B3" s="125"/>
      <c r="C3" s="125"/>
      <c r="D3" s="125"/>
      <c r="E3" s="125"/>
      <c r="F3" s="125"/>
      <c r="G3" s="125"/>
      <c r="H3" s="116"/>
      <c r="I3" s="117"/>
    </row>
    <row r="4" spans="1:9" x14ac:dyDescent="0.2">
      <c r="A4" s="109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I4" s="3"/>
    </row>
    <row r="5" spans="1:9" x14ac:dyDescent="0.2">
      <c r="A5" s="109"/>
      <c r="B5" s="121"/>
      <c r="C5" s="121"/>
      <c r="D5" s="121"/>
      <c r="E5" s="121"/>
      <c r="F5" s="121"/>
      <c r="I5" s="3"/>
    </row>
    <row r="6" spans="1:9" x14ac:dyDescent="0.2">
      <c r="A6" s="110"/>
      <c r="B6" s="121"/>
      <c r="C6" s="121"/>
      <c r="D6" s="121"/>
      <c r="E6" s="121"/>
      <c r="F6" s="121"/>
      <c r="I6" s="3"/>
    </row>
    <row r="7" spans="1:9" x14ac:dyDescent="0.2">
      <c r="A7" s="110"/>
      <c r="B7" s="121"/>
      <c r="C7" s="121"/>
      <c r="D7" s="121"/>
      <c r="E7" s="121"/>
      <c r="F7" s="121"/>
      <c r="I7" s="3"/>
    </row>
    <row r="8" spans="1:9" x14ac:dyDescent="0.2">
      <c r="A8" s="109" t="s">
        <v>253</v>
      </c>
      <c r="B8" s="41" t="str">
        <f>numerodeconcurso</f>
        <v>2009/0257-0001</v>
      </c>
      <c r="E8" s="49" t="s">
        <v>1</v>
      </c>
      <c r="F8" s="90">
        <f>fechadeconcurso</f>
        <v>40017</v>
      </c>
      <c r="G8" s="49" t="s">
        <v>126</v>
      </c>
      <c r="H8" s="1" t="str">
        <f>plazocalculado&amp;" días naturales"</f>
        <v>153 días naturales</v>
      </c>
      <c r="I8" s="3"/>
    </row>
    <row r="9" spans="1:9" x14ac:dyDescent="0.2">
      <c r="A9" s="109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I9" s="3"/>
    </row>
    <row r="10" spans="1:9" x14ac:dyDescent="0.2">
      <c r="A10" s="110"/>
      <c r="B10" s="121"/>
      <c r="C10" s="121"/>
      <c r="D10" s="121"/>
      <c r="E10" s="121"/>
      <c r="F10" s="121"/>
      <c r="I10" s="3"/>
    </row>
    <row r="11" spans="1:9" x14ac:dyDescent="0.2">
      <c r="A11" s="110"/>
      <c r="B11" s="121"/>
      <c r="C11" s="121"/>
      <c r="D11" s="121"/>
      <c r="E11" s="121"/>
      <c r="F11" s="121"/>
      <c r="I11" s="3"/>
    </row>
    <row r="12" spans="1:9" x14ac:dyDescent="0.2">
      <c r="A12" s="110"/>
      <c r="B12" s="121"/>
      <c r="C12" s="121"/>
      <c r="D12" s="121"/>
      <c r="E12" s="121"/>
      <c r="F12" s="121"/>
      <c r="I12" s="3"/>
    </row>
    <row r="13" spans="1:9" x14ac:dyDescent="0.2">
      <c r="A13" s="109" t="s">
        <v>111</v>
      </c>
      <c r="B13" s="1" t="str">
        <f>direcciondelaobra</f>
        <v>Tramo de Barranca del Muerto a Tlahuac.</v>
      </c>
      <c r="E13" s="49" t="s">
        <v>113</v>
      </c>
      <c r="F13" s="90">
        <f>fechainicio</f>
        <v>40026</v>
      </c>
      <c r="G13" s="49" t="s">
        <v>114</v>
      </c>
      <c r="H13" s="90">
        <f>fechaterminacion</f>
        <v>40178</v>
      </c>
      <c r="I13" s="3"/>
    </row>
    <row r="14" spans="1:9" ht="12" thickBot="1" x14ac:dyDescent="0.25">
      <c r="A14" s="11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5"/>
      <c r="H14" s="5"/>
      <c r="I14" s="6"/>
    </row>
    <row r="15" spans="1:9" ht="12" thickTop="1" x14ac:dyDescent="0.2"/>
    <row r="16" spans="1:9" ht="12" x14ac:dyDescent="0.2">
      <c r="A16" s="108" t="s">
        <v>10</v>
      </c>
    </row>
    <row r="17" spans="1:10" ht="12" thickBot="1" x14ac:dyDescent="0.25"/>
    <row r="18" spans="1:10" ht="24" thickTop="1" thickBot="1" x14ac:dyDescent="0.25">
      <c r="A18" s="8" t="s">
        <v>3</v>
      </c>
      <c r="B18" s="9" t="s">
        <v>4</v>
      </c>
      <c r="C18" s="9" t="s">
        <v>5</v>
      </c>
      <c r="D18" s="9" t="s">
        <v>11</v>
      </c>
      <c r="E18" s="9" t="s">
        <v>12</v>
      </c>
      <c r="F18" s="9" t="s">
        <v>13</v>
      </c>
      <c r="G18" s="9" t="s">
        <v>14</v>
      </c>
      <c r="H18" s="9" t="s">
        <v>15</v>
      </c>
      <c r="I18" s="9" t="s">
        <v>16</v>
      </c>
      <c r="J18" s="89" t="s">
        <v>6</v>
      </c>
    </row>
    <row r="19" spans="1:10" ht="12" thickTop="1" x14ac:dyDescent="0.2">
      <c r="A19" s="1" t="s">
        <v>7</v>
      </c>
    </row>
    <row r="20" spans="1:10" x14ac:dyDescent="0.2">
      <c r="A20" s="78" t="s">
        <v>100</v>
      </c>
      <c r="B20" s="107" t="s">
        <v>103</v>
      </c>
      <c r="C20" s="74" t="s">
        <v>8</v>
      </c>
      <c r="D20" s="74">
        <f>IF(C20&lt;&gt;"",8,"")</f>
        <v>8</v>
      </c>
      <c r="E20" s="74">
        <f>IF(C20&lt;&gt;"",1,"")</f>
        <v>1</v>
      </c>
      <c r="F20" s="86" t="e">
        <f>IF(C20&lt;&gt;"",G20/(D20*E20),"")</f>
        <v>#VALUE!</v>
      </c>
      <c r="G20" s="104" t="s">
        <v>17</v>
      </c>
      <c r="H20" s="75" t="s">
        <v>18</v>
      </c>
      <c r="I20" s="76" t="s">
        <v>19</v>
      </c>
      <c r="J20" s="120" t="s">
        <v>173</v>
      </c>
    </row>
    <row r="21" spans="1:10" x14ac:dyDescent="0.2">
      <c r="A21" s="41"/>
      <c r="C21" s="11"/>
      <c r="D21" s="11"/>
      <c r="E21" s="11"/>
      <c r="F21" s="11"/>
      <c r="G21" s="11"/>
      <c r="H21" s="4"/>
      <c r="I21" s="10"/>
      <c r="J21" s="88" t="s">
        <v>175</v>
      </c>
    </row>
    <row r="22" spans="1:10" x14ac:dyDescent="0.2">
      <c r="A22" s="41"/>
      <c r="C22" s="11"/>
      <c r="D22" s="11"/>
      <c r="E22" s="11"/>
      <c r="F22" s="11"/>
      <c r="G22" s="11"/>
      <c r="H22" s="4"/>
      <c r="I22" s="10"/>
      <c r="J22" s="77" t="s">
        <v>177</v>
      </c>
    </row>
    <row r="23" spans="1:10" x14ac:dyDescent="0.2">
      <c r="A23" s="41"/>
      <c r="C23" s="11"/>
      <c r="D23" s="11"/>
      <c r="E23" s="11"/>
      <c r="F23" s="11"/>
      <c r="G23" s="11"/>
      <c r="H23" s="4"/>
      <c r="I23" s="10"/>
      <c r="J23" s="82"/>
    </row>
    <row r="24" spans="1:10" ht="12.75" x14ac:dyDescent="0.2">
      <c r="A24" s="1" t="s">
        <v>106</v>
      </c>
      <c r="G24"/>
    </row>
    <row r="25" spans="1:10" x14ac:dyDescent="0.2">
      <c r="A25" s="42"/>
      <c r="B25" s="43"/>
      <c r="C25" s="43"/>
      <c r="D25" s="43"/>
      <c r="E25" s="43"/>
      <c r="F25" s="43"/>
      <c r="G25" s="43"/>
      <c r="H25" s="43"/>
      <c r="I25" s="66"/>
      <c r="J25" s="68"/>
    </row>
    <row r="26" spans="1:10" x14ac:dyDescent="0.2">
      <c r="A26" s="45"/>
      <c r="B26" s="65" t="str">
        <f>cargo&amp;": "&amp;responsable</f>
        <v>DIRECTOR GENERAL: ENCARGADO CORRESPONDIENTE</v>
      </c>
      <c r="I26" s="49" t="s">
        <v>107</v>
      </c>
      <c r="J26" s="69" t="s">
        <v>179</v>
      </c>
    </row>
    <row r="27" spans="1:10" x14ac:dyDescent="0.2">
      <c r="A27" s="46"/>
      <c r="B27" s="47"/>
      <c r="C27" s="47"/>
      <c r="D27" s="47"/>
      <c r="E27" s="47"/>
      <c r="F27" s="47"/>
      <c r="G27" s="47"/>
      <c r="H27" s="47"/>
      <c r="I27" s="67" t="s">
        <v>108</v>
      </c>
      <c r="J27" s="70" t="s">
        <v>181</v>
      </c>
    </row>
    <row r="28" spans="1:10" x14ac:dyDescent="0.2">
      <c r="J28" s="4" t="s">
        <v>9</v>
      </c>
    </row>
  </sheetData>
  <mergeCells count="3">
    <mergeCell ref="B4:F7"/>
    <mergeCell ref="B9:F12"/>
    <mergeCell ref="A2:G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showGridLines="0" showZeros="0" zoomScaleNormal="100" workbookViewId="0">
      <selection activeCell="H20" sqref="H20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6" width="8.7109375" style="1" customWidth="1"/>
    <col min="7" max="9" width="11.7109375" style="1" customWidth="1"/>
    <col min="10" max="10" width="9.710937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23"/>
      <c r="H2" s="112"/>
      <c r="I2" s="113"/>
    </row>
    <row r="3" spans="1:9" ht="15" customHeight="1" x14ac:dyDescent="0.25">
      <c r="A3" s="124"/>
      <c r="B3" s="125"/>
      <c r="C3" s="125"/>
      <c r="D3" s="125"/>
      <c r="E3" s="125"/>
      <c r="F3" s="125"/>
      <c r="G3" s="125"/>
      <c r="H3" s="116"/>
      <c r="I3" s="117"/>
    </row>
    <row r="4" spans="1:9" x14ac:dyDescent="0.2">
      <c r="A4" s="109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I4" s="3"/>
    </row>
    <row r="5" spans="1:9" x14ac:dyDescent="0.2">
      <c r="A5" s="109"/>
      <c r="B5" s="121"/>
      <c r="C5" s="121"/>
      <c r="D5" s="121"/>
      <c r="E5" s="121"/>
      <c r="F5" s="121"/>
      <c r="I5" s="3"/>
    </row>
    <row r="6" spans="1:9" x14ac:dyDescent="0.2">
      <c r="A6" s="110"/>
      <c r="B6" s="121"/>
      <c r="C6" s="121"/>
      <c r="D6" s="121"/>
      <c r="E6" s="121"/>
      <c r="F6" s="121"/>
      <c r="I6" s="3"/>
    </row>
    <row r="7" spans="1:9" x14ac:dyDescent="0.2">
      <c r="A7" s="110"/>
      <c r="B7" s="121"/>
      <c r="C7" s="121"/>
      <c r="D7" s="121"/>
      <c r="E7" s="121"/>
      <c r="F7" s="121"/>
      <c r="I7" s="3"/>
    </row>
    <row r="8" spans="1:9" x14ac:dyDescent="0.2">
      <c r="A8" s="109" t="s">
        <v>253</v>
      </c>
      <c r="B8" s="41" t="str">
        <f>numerodeconcurso</f>
        <v>2009/0257-0001</v>
      </c>
      <c r="E8" s="49" t="s">
        <v>1</v>
      </c>
      <c r="F8" s="90">
        <f>fechadeconcurso</f>
        <v>40017</v>
      </c>
      <c r="G8" s="49" t="s">
        <v>126</v>
      </c>
      <c r="H8" s="1" t="str">
        <f>plazocalculado&amp;" días naturales"</f>
        <v>153 días naturales</v>
      </c>
      <c r="I8" s="3"/>
    </row>
    <row r="9" spans="1:9" x14ac:dyDescent="0.2">
      <c r="A9" s="109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I9" s="3"/>
    </row>
    <row r="10" spans="1:9" x14ac:dyDescent="0.2">
      <c r="A10" s="110"/>
      <c r="B10" s="121"/>
      <c r="C10" s="121"/>
      <c r="D10" s="121"/>
      <c r="E10" s="121"/>
      <c r="F10" s="121"/>
      <c r="I10" s="3"/>
    </row>
    <row r="11" spans="1:9" x14ac:dyDescent="0.2">
      <c r="A11" s="110"/>
      <c r="B11" s="121"/>
      <c r="C11" s="121"/>
      <c r="D11" s="121"/>
      <c r="E11" s="121"/>
      <c r="F11" s="121"/>
      <c r="I11" s="3"/>
    </row>
    <row r="12" spans="1:9" x14ac:dyDescent="0.2">
      <c r="A12" s="110"/>
      <c r="B12" s="121"/>
      <c r="C12" s="121"/>
      <c r="D12" s="121"/>
      <c r="E12" s="121"/>
      <c r="F12" s="121"/>
      <c r="I12" s="3"/>
    </row>
    <row r="13" spans="1:9" x14ac:dyDescent="0.2">
      <c r="A13" s="109" t="s">
        <v>111</v>
      </c>
      <c r="B13" s="1" t="str">
        <f>direcciondelaobra</f>
        <v>Tramo de Barranca del Muerto a Tlahuac.</v>
      </c>
      <c r="E13" s="49" t="s">
        <v>113</v>
      </c>
      <c r="F13" s="90">
        <f>fechainicio</f>
        <v>40026</v>
      </c>
      <c r="G13" s="49" t="s">
        <v>114</v>
      </c>
      <c r="H13" s="90">
        <f>fechaterminacion</f>
        <v>40178</v>
      </c>
      <c r="I13" s="3"/>
    </row>
    <row r="14" spans="1:9" ht="12" thickBot="1" x14ac:dyDescent="0.25">
      <c r="A14" s="11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5"/>
      <c r="H14" s="5"/>
      <c r="I14" s="6"/>
    </row>
    <row r="15" spans="1:9" ht="12" thickTop="1" x14ac:dyDescent="0.2"/>
    <row r="16" spans="1:9" ht="12" x14ac:dyDescent="0.2">
      <c r="A16" s="108" t="s">
        <v>10</v>
      </c>
    </row>
    <row r="17" spans="1:10" ht="12" thickBot="1" x14ac:dyDescent="0.25"/>
    <row r="18" spans="1:10" ht="24" thickTop="1" thickBot="1" x14ac:dyDescent="0.25">
      <c r="A18" s="8" t="s">
        <v>3</v>
      </c>
      <c r="B18" s="9" t="s">
        <v>4</v>
      </c>
      <c r="C18" s="9" t="s">
        <v>5</v>
      </c>
      <c r="D18" s="9" t="s">
        <v>11</v>
      </c>
      <c r="E18" s="9" t="s">
        <v>12</v>
      </c>
      <c r="F18" s="9" t="s">
        <v>13</v>
      </c>
      <c r="G18" s="9" t="s">
        <v>14</v>
      </c>
      <c r="H18" s="89" t="s">
        <v>6</v>
      </c>
    </row>
    <row r="19" spans="1:10" ht="12" thickTop="1" x14ac:dyDescent="0.2">
      <c r="A19" s="1" t="s">
        <v>7</v>
      </c>
    </row>
    <row r="20" spans="1:10" x14ac:dyDescent="0.2">
      <c r="A20" s="78" t="s">
        <v>100</v>
      </c>
      <c r="B20" s="107" t="s">
        <v>103</v>
      </c>
      <c r="C20" s="74" t="s">
        <v>8</v>
      </c>
      <c r="D20" s="74">
        <f>IF(C20&lt;&gt;"",8,"")</f>
        <v>8</v>
      </c>
      <c r="E20" s="74">
        <f>IF(C20&lt;&gt;"",1,"")</f>
        <v>1</v>
      </c>
      <c r="F20" s="86" t="e">
        <f>IF(C20&lt;&gt;"",G20/(D20*E20),"")</f>
        <v>#VALUE!</v>
      </c>
      <c r="G20" s="104" t="s">
        <v>17</v>
      </c>
      <c r="H20" s="120" t="s">
        <v>173</v>
      </c>
    </row>
    <row r="21" spans="1:10" x14ac:dyDescent="0.2">
      <c r="A21" s="41"/>
      <c r="C21" s="11"/>
      <c r="D21" s="11"/>
      <c r="E21" s="11"/>
      <c r="F21" s="11"/>
      <c r="G21" s="11"/>
      <c r="H21" s="88" t="s">
        <v>175</v>
      </c>
    </row>
    <row r="22" spans="1:10" x14ac:dyDescent="0.2">
      <c r="A22" s="41"/>
      <c r="C22" s="11"/>
      <c r="D22" s="11"/>
      <c r="E22" s="11"/>
      <c r="F22" s="11"/>
      <c r="G22" s="11"/>
      <c r="H22" s="77"/>
    </row>
    <row r="23" spans="1:10" ht="12.75" x14ac:dyDescent="0.2">
      <c r="A23" s="1" t="s">
        <v>106</v>
      </c>
      <c r="G23"/>
    </row>
    <row r="24" spans="1:10" x14ac:dyDescent="0.2">
      <c r="A24" s="42"/>
      <c r="B24" s="43"/>
      <c r="C24" s="43"/>
      <c r="D24" s="43"/>
      <c r="E24" s="43"/>
      <c r="F24" s="43"/>
      <c r="G24" s="43"/>
      <c r="H24" s="43"/>
      <c r="I24" s="66"/>
      <c r="J24" s="68"/>
    </row>
    <row r="25" spans="1:10" x14ac:dyDescent="0.2">
      <c r="A25" s="45"/>
      <c r="B25" s="65" t="str">
        <f>cargo&amp;": "&amp;responsable</f>
        <v>DIRECTOR GENERAL: ENCARGADO CORRESPONDIENTE</v>
      </c>
      <c r="I25" s="49"/>
      <c r="J25" s="69"/>
    </row>
    <row r="26" spans="1:10" x14ac:dyDescent="0.2">
      <c r="A26" s="46"/>
      <c r="B26" s="47"/>
      <c r="C26" s="47"/>
      <c r="D26" s="47"/>
      <c r="E26" s="47"/>
      <c r="F26" s="47"/>
      <c r="G26" s="47"/>
      <c r="H26" s="47"/>
      <c r="I26" s="67"/>
      <c r="J26" s="70"/>
    </row>
    <row r="27" spans="1:10" x14ac:dyDescent="0.2">
      <c r="J27" s="4" t="s">
        <v>9</v>
      </c>
    </row>
  </sheetData>
  <mergeCells count="3">
    <mergeCell ref="B4:F7"/>
    <mergeCell ref="B9:F12"/>
    <mergeCell ref="A2:G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D19" sqref="D19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8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12"/>
      <c r="G2" s="113"/>
    </row>
    <row r="3" spans="1:7" ht="15" customHeight="1" x14ac:dyDescent="0.25">
      <c r="A3" s="124"/>
      <c r="B3" s="125"/>
      <c r="C3" s="125"/>
      <c r="D3" s="125"/>
      <c r="E3" s="125"/>
      <c r="F3" s="116"/>
      <c r="G3" s="117"/>
    </row>
    <row r="4" spans="1:7" ht="11.25" customHeight="1" x14ac:dyDescent="0.2">
      <c r="A4" s="109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G4" s="3"/>
    </row>
    <row r="5" spans="1:7" x14ac:dyDescent="0.2">
      <c r="A5" s="109"/>
      <c r="B5" s="121"/>
      <c r="C5" s="121"/>
      <c r="D5" s="121"/>
      <c r="E5" s="121"/>
      <c r="G5" s="3"/>
    </row>
    <row r="6" spans="1:7" x14ac:dyDescent="0.2">
      <c r="A6" s="110"/>
      <c r="B6" s="121"/>
      <c r="C6" s="121"/>
      <c r="D6" s="121"/>
      <c r="E6" s="121"/>
      <c r="G6" s="3"/>
    </row>
    <row r="7" spans="1:7" x14ac:dyDescent="0.2">
      <c r="A7" s="110"/>
      <c r="B7" s="121"/>
      <c r="C7" s="121"/>
      <c r="D7" s="121"/>
      <c r="E7" s="121"/>
      <c r="G7" s="3"/>
    </row>
    <row r="8" spans="1:7" x14ac:dyDescent="0.2">
      <c r="A8" s="109" t="s">
        <v>254</v>
      </c>
      <c r="B8" s="41" t="str">
        <f>numerodeconcurso</f>
        <v>2009/0257-0001</v>
      </c>
      <c r="C8" s="49" t="s">
        <v>1</v>
      </c>
      <c r="D8" s="90">
        <f>fechadeconcurso</f>
        <v>40017</v>
      </c>
      <c r="E8" s="49" t="s">
        <v>126</v>
      </c>
      <c r="F8" s="1" t="str">
        <f>plazocalculado&amp;" días naturales"</f>
        <v>153 días naturales</v>
      </c>
      <c r="G8" s="3"/>
    </row>
    <row r="9" spans="1:7" ht="11.25" customHeight="1" x14ac:dyDescent="0.2">
      <c r="A9" s="109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G9" s="3"/>
    </row>
    <row r="10" spans="1:7" x14ac:dyDescent="0.2">
      <c r="A10" s="110"/>
      <c r="B10" s="121"/>
      <c r="C10" s="121"/>
      <c r="D10" s="121"/>
      <c r="E10" s="121"/>
      <c r="G10" s="3"/>
    </row>
    <row r="11" spans="1:7" x14ac:dyDescent="0.2">
      <c r="A11" s="110"/>
      <c r="B11" s="121"/>
      <c r="C11" s="121"/>
      <c r="D11" s="121"/>
      <c r="E11" s="121"/>
      <c r="G11" s="3"/>
    </row>
    <row r="12" spans="1:7" x14ac:dyDescent="0.2">
      <c r="A12" s="110"/>
      <c r="B12" s="121"/>
      <c r="C12" s="121"/>
      <c r="D12" s="121"/>
      <c r="E12" s="121"/>
      <c r="G12" s="3"/>
    </row>
    <row r="13" spans="1:7" x14ac:dyDescent="0.2">
      <c r="A13" s="109" t="s">
        <v>111</v>
      </c>
      <c r="B13" s="1" t="str">
        <f>direcciondelaobra</f>
        <v>Tramo de Barranca del Muerto a Tlahuac.</v>
      </c>
      <c r="C13" s="49" t="s">
        <v>113</v>
      </c>
      <c r="D13" s="90">
        <f>fechainicio</f>
        <v>40026</v>
      </c>
      <c r="E13" s="49" t="s">
        <v>114</v>
      </c>
      <c r="F13" s="90">
        <f>fechaterminacion</f>
        <v>40178</v>
      </c>
      <c r="G13" s="3"/>
    </row>
    <row r="14" spans="1:7" ht="12" thickBot="1" x14ac:dyDescent="0.25">
      <c r="A14" s="11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6"/>
    </row>
    <row r="15" spans="1:7" ht="12" thickTop="1" x14ac:dyDescent="0.2"/>
    <row r="16" spans="1:7" ht="13.5" thickBot="1" x14ac:dyDescent="0.25">
      <c r="A16" s="7" t="s">
        <v>2</v>
      </c>
    </row>
    <row r="17" spans="1:7" ht="15.75" customHeight="1" thickTop="1" thickBot="1" x14ac:dyDescent="0.25">
      <c r="A17" s="8" t="s">
        <v>3</v>
      </c>
      <c r="B17" s="9" t="s">
        <v>4</v>
      </c>
      <c r="C17" s="9" t="s">
        <v>5</v>
      </c>
      <c r="D17" s="89" t="s">
        <v>6</v>
      </c>
    </row>
    <row r="18" spans="1:7" ht="12" thickTop="1" x14ac:dyDescent="0.2">
      <c r="A18" s="1" t="s">
        <v>7</v>
      </c>
    </row>
    <row r="19" spans="1:7" x14ac:dyDescent="0.2">
      <c r="A19" s="78" t="s">
        <v>100</v>
      </c>
      <c r="B19" s="107" t="s">
        <v>103</v>
      </c>
      <c r="C19" s="74" t="s">
        <v>8</v>
      </c>
      <c r="D19" s="120" t="s">
        <v>173</v>
      </c>
    </row>
    <row r="20" spans="1:7" x14ac:dyDescent="0.2">
      <c r="A20" s="41"/>
      <c r="C20" s="11"/>
      <c r="D20" s="88" t="s">
        <v>175</v>
      </c>
    </row>
    <row r="21" spans="1:7" x14ac:dyDescent="0.2">
      <c r="A21" s="41"/>
      <c r="C21" s="11"/>
      <c r="D21" s="77" t="s">
        <v>177</v>
      </c>
    </row>
    <row r="22" spans="1:7" x14ac:dyDescent="0.2">
      <c r="A22" s="41"/>
      <c r="C22" s="11"/>
      <c r="D22" s="82"/>
    </row>
    <row r="23" spans="1:7" ht="12.75" x14ac:dyDescent="0.2">
      <c r="A23" s="1" t="s">
        <v>106</v>
      </c>
      <c r="G23"/>
    </row>
    <row r="24" spans="1:7" x14ac:dyDescent="0.2">
      <c r="A24" s="42"/>
      <c r="B24" s="43"/>
      <c r="C24" s="66"/>
      <c r="D24" s="68"/>
    </row>
    <row r="25" spans="1:7" x14ac:dyDescent="0.2">
      <c r="A25" s="65" t="str">
        <f>cargo&amp;": "&amp;responsable</f>
        <v>DIRECTOR GENERAL: ENCARGADO CORRESPONDIENTE</v>
      </c>
      <c r="C25" s="49" t="s">
        <v>107</v>
      </c>
      <c r="D25" s="69" t="s">
        <v>179</v>
      </c>
    </row>
    <row r="26" spans="1:7" x14ac:dyDescent="0.2">
      <c r="A26" s="46"/>
      <c r="B26" s="47"/>
      <c r="C26" s="67" t="s">
        <v>108</v>
      </c>
      <c r="D26" s="70" t="s">
        <v>181</v>
      </c>
    </row>
    <row r="27" spans="1:7" x14ac:dyDescent="0.2">
      <c r="G27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showGridLines="0" showZeros="0" zoomScaleNormal="100" workbookViewId="0">
      <selection activeCell="D19" sqref="D19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8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12"/>
      <c r="G2" s="113"/>
    </row>
    <row r="3" spans="1:7" ht="15" customHeight="1" x14ac:dyDescent="0.25">
      <c r="A3" s="124"/>
      <c r="B3" s="125"/>
      <c r="C3" s="125"/>
      <c r="D3" s="125"/>
      <c r="E3" s="125"/>
      <c r="F3" s="116"/>
      <c r="G3" s="117"/>
    </row>
    <row r="4" spans="1:7" ht="11.25" customHeight="1" x14ac:dyDescent="0.2">
      <c r="A4" s="50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G4" s="3"/>
    </row>
    <row r="5" spans="1:7" x14ac:dyDescent="0.2">
      <c r="A5" s="50"/>
      <c r="B5" s="121"/>
      <c r="C5" s="121"/>
      <c r="D5" s="121"/>
      <c r="E5" s="121"/>
      <c r="G5" s="3"/>
    </row>
    <row r="6" spans="1:7" x14ac:dyDescent="0.2">
      <c r="A6" s="2"/>
      <c r="B6" s="121"/>
      <c r="C6" s="121"/>
      <c r="D6" s="121"/>
      <c r="E6" s="121"/>
      <c r="G6" s="3"/>
    </row>
    <row r="7" spans="1:7" x14ac:dyDescent="0.2">
      <c r="A7" s="2"/>
      <c r="B7" s="121"/>
      <c r="C7" s="121"/>
      <c r="D7" s="121"/>
      <c r="E7" s="121"/>
      <c r="G7" s="3"/>
    </row>
    <row r="8" spans="1:7" x14ac:dyDescent="0.2">
      <c r="A8" s="50" t="s">
        <v>115</v>
      </c>
      <c r="B8" s="41" t="str">
        <f>numerodeconcurso</f>
        <v>2009/0257-0001</v>
      </c>
      <c r="C8" s="49" t="s">
        <v>1</v>
      </c>
      <c r="D8" s="90">
        <f>fechadeconcurso</f>
        <v>40017</v>
      </c>
      <c r="E8" s="49" t="s">
        <v>126</v>
      </c>
      <c r="F8" s="1" t="str">
        <f>plazocalculado&amp;" días naturales"</f>
        <v>153 días naturales</v>
      </c>
      <c r="G8" s="3"/>
    </row>
    <row r="9" spans="1:7" ht="11.25" customHeight="1" x14ac:dyDescent="0.2">
      <c r="A9" s="50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G9" s="3"/>
    </row>
    <row r="10" spans="1:7" x14ac:dyDescent="0.2">
      <c r="A10" s="2"/>
      <c r="B10" s="121"/>
      <c r="C10" s="121"/>
      <c r="D10" s="121"/>
      <c r="E10" s="121"/>
      <c r="G10" s="3"/>
    </row>
    <row r="11" spans="1:7" x14ac:dyDescent="0.2">
      <c r="A11" s="2"/>
      <c r="B11" s="121"/>
      <c r="C11" s="121"/>
      <c r="D11" s="121"/>
      <c r="E11" s="121"/>
      <c r="G11" s="3"/>
    </row>
    <row r="12" spans="1:7" x14ac:dyDescent="0.2">
      <c r="A12" s="2"/>
      <c r="B12" s="121"/>
      <c r="C12" s="121"/>
      <c r="D12" s="121"/>
      <c r="E12" s="121"/>
      <c r="G12" s="3"/>
    </row>
    <row r="13" spans="1:7" x14ac:dyDescent="0.2">
      <c r="A13" s="50" t="s">
        <v>111</v>
      </c>
      <c r="B13" s="1" t="str">
        <f>direcciondelaobra</f>
        <v>Tramo de Barranca del Muerto a Tlahuac.</v>
      </c>
      <c r="C13" s="49" t="s">
        <v>113</v>
      </c>
      <c r="D13" s="90">
        <f>fechainicio</f>
        <v>40026</v>
      </c>
      <c r="E13" s="49" t="s">
        <v>114</v>
      </c>
      <c r="F13" s="90">
        <f>fechaterminacion</f>
        <v>40178</v>
      </c>
      <c r="G13" s="3"/>
    </row>
    <row r="14" spans="1:7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6"/>
    </row>
    <row r="15" spans="1:7" ht="12" thickTop="1" x14ac:dyDescent="0.2"/>
    <row r="16" spans="1:7" ht="12.75" thickBot="1" x14ac:dyDescent="0.25">
      <c r="A16" s="108" t="s">
        <v>2</v>
      </c>
    </row>
    <row r="17" spans="1:7" ht="15.75" customHeight="1" thickTop="1" thickBot="1" x14ac:dyDescent="0.25">
      <c r="A17" s="8" t="s">
        <v>3</v>
      </c>
      <c r="B17" s="9" t="s">
        <v>4</v>
      </c>
      <c r="C17" s="9" t="s">
        <v>5</v>
      </c>
      <c r="D17" s="89" t="s">
        <v>6</v>
      </c>
    </row>
    <row r="18" spans="1:7" ht="12" thickTop="1" x14ac:dyDescent="0.2">
      <c r="A18" s="1" t="s">
        <v>7</v>
      </c>
    </row>
    <row r="19" spans="1:7" x14ac:dyDescent="0.2">
      <c r="A19" s="78" t="s">
        <v>100</v>
      </c>
      <c r="B19" s="107" t="s">
        <v>103</v>
      </c>
      <c r="C19" s="74" t="s">
        <v>8</v>
      </c>
      <c r="D19" s="120" t="s">
        <v>173</v>
      </c>
    </row>
    <row r="20" spans="1:7" x14ac:dyDescent="0.2">
      <c r="A20" s="41"/>
      <c r="C20" s="11"/>
      <c r="D20" s="88" t="s">
        <v>175</v>
      </c>
    </row>
    <row r="21" spans="1:7" x14ac:dyDescent="0.2">
      <c r="A21" s="41"/>
      <c r="C21" s="11"/>
      <c r="D21" s="82"/>
    </row>
    <row r="22" spans="1:7" ht="12.75" x14ac:dyDescent="0.2">
      <c r="A22" s="1" t="s">
        <v>106</v>
      </c>
      <c r="G22"/>
    </row>
    <row r="23" spans="1:7" x14ac:dyDescent="0.2">
      <c r="A23" s="42"/>
      <c r="B23" s="43"/>
      <c r="C23" s="66"/>
      <c r="D23" s="68"/>
    </row>
    <row r="24" spans="1:7" x14ac:dyDescent="0.2">
      <c r="A24" s="65" t="str">
        <f>cargo&amp;": "&amp;responsable</f>
        <v>DIRECTOR GENERAL: ENCARGADO CORRESPONDIENTE</v>
      </c>
      <c r="C24" s="49"/>
      <c r="D24" s="69"/>
    </row>
    <row r="25" spans="1:7" x14ac:dyDescent="0.2">
      <c r="A25" s="46"/>
      <c r="B25" s="47"/>
      <c r="C25" s="67"/>
      <c r="D25" s="70"/>
    </row>
    <row r="26" spans="1:7" x14ac:dyDescent="0.2">
      <c r="G26" s="4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8"/>
  <sheetViews>
    <sheetView showGridLines="0" showZeros="0" zoomScaleNormal="100" workbookViewId="0">
      <selection activeCell="E20" sqref="E20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6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12"/>
      <c r="H2" s="113"/>
    </row>
    <row r="3" spans="1:8" ht="15" customHeight="1" x14ac:dyDescent="0.25">
      <c r="A3" s="124"/>
      <c r="B3" s="125"/>
      <c r="C3" s="125"/>
      <c r="D3" s="125"/>
      <c r="E3" s="125"/>
      <c r="F3" s="125"/>
      <c r="G3" s="116"/>
      <c r="H3" s="117"/>
    </row>
    <row r="4" spans="1:8" ht="11.25" customHeight="1" x14ac:dyDescent="0.2">
      <c r="A4" s="50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H4" s="3"/>
    </row>
    <row r="5" spans="1:8" x14ac:dyDescent="0.2">
      <c r="A5" s="50"/>
      <c r="B5" s="121"/>
      <c r="C5" s="121"/>
      <c r="D5" s="121"/>
      <c r="E5" s="121"/>
      <c r="F5" s="121"/>
      <c r="H5" s="3"/>
    </row>
    <row r="6" spans="1:8" x14ac:dyDescent="0.2">
      <c r="A6" s="2"/>
      <c r="B6" s="121"/>
      <c r="C6" s="121"/>
      <c r="D6" s="121"/>
      <c r="E6" s="121"/>
      <c r="F6" s="121"/>
      <c r="H6" s="3"/>
    </row>
    <row r="7" spans="1:8" x14ac:dyDescent="0.2">
      <c r="A7" s="2"/>
      <c r="B7" s="121"/>
      <c r="C7" s="121"/>
      <c r="D7" s="121"/>
      <c r="E7" s="121"/>
      <c r="F7" s="121"/>
      <c r="H7" s="3"/>
    </row>
    <row r="8" spans="1:8" x14ac:dyDescent="0.2">
      <c r="A8" s="50" t="s">
        <v>116</v>
      </c>
      <c r="B8" s="41" t="str">
        <f>numerodeconcurso</f>
        <v>2009/0257-0001</v>
      </c>
      <c r="D8" s="49" t="s">
        <v>1</v>
      </c>
      <c r="E8" s="90">
        <f>fechadeconcurso</f>
        <v>40017</v>
      </c>
      <c r="F8" s="49" t="s">
        <v>126</v>
      </c>
      <c r="G8" s="1" t="str">
        <f>plazocalculado&amp;" días naturales"</f>
        <v>153 días naturales</v>
      </c>
      <c r="H8" s="3"/>
    </row>
    <row r="9" spans="1:8" x14ac:dyDescent="0.2">
      <c r="A9" s="50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H9" s="3"/>
    </row>
    <row r="10" spans="1:8" x14ac:dyDescent="0.2">
      <c r="A10" s="50"/>
      <c r="B10" s="121"/>
      <c r="C10" s="121"/>
      <c r="D10" s="121"/>
      <c r="E10" s="121"/>
      <c r="F10" s="121"/>
      <c r="H10" s="3"/>
    </row>
    <row r="11" spans="1:8" x14ac:dyDescent="0.2">
      <c r="A11" s="2"/>
      <c r="B11" s="121"/>
      <c r="C11" s="121"/>
      <c r="D11" s="121"/>
      <c r="E11" s="121"/>
      <c r="F11" s="121"/>
      <c r="H11" s="3"/>
    </row>
    <row r="12" spans="1:8" x14ac:dyDescent="0.2">
      <c r="A12" s="2"/>
      <c r="B12" s="121"/>
      <c r="C12" s="121"/>
      <c r="D12" s="121"/>
      <c r="E12" s="121"/>
      <c r="F12" s="121"/>
      <c r="H12" s="3"/>
    </row>
    <row r="13" spans="1:8" x14ac:dyDescent="0.2">
      <c r="A13" s="50" t="s">
        <v>111</v>
      </c>
      <c r="B13" s="1" t="str">
        <f>direcciondelaobra</f>
        <v>Tramo de Barranca del Muerto a Tlahuac.</v>
      </c>
      <c r="D13" s="49" t="s">
        <v>113</v>
      </c>
      <c r="E13" s="90">
        <f>fechainicio</f>
        <v>40026</v>
      </c>
      <c r="H13" s="3"/>
    </row>
    <row r="14" spans="1:8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2" t="s">
        <v>114</v>
      </c>
      <c r="E14" s="101">
        <f>fechaterminacion</f>
        <v>40178</v>
      </c>
      <c r="F14" s="5"/>
      <c r="G14" s="5"/>
      <c r="H14" s="6"/>
    </row>
    <row r="15" spans="1:8" ht="12" thickTop="1" x14ac:dyDescent="0.2"/>
    <row r="16" spans="1:8" ht="12" x14ac:dyDescent="0.2">
      <c r="A16" s="108" t="s">
        <v>20</v>
      </c>
    </row>
    <row r="17" spans="1:8" ht="12" thickBot="1" x14ac:dyDescent="0.25"/>
    <row r="18" spans="1:8" ht="17.25" customHeight="1" thickTop="1" thickBot="1" x14ac:dyDescent="0.25">
      <c r="A18" s="12" t="s">
        <v>3</v>
      </c>
      <c r="B18" s="13" t="s">
        <v>21</v>
      </c>
      <c r="C18" s="13" t="s">
        <v>5</v>
      </c>
      <c r="D18" s="13" t="s">
        <v>22</v>
      </c>
      <c r="E18" s="105" t="s">
        <v>6</v>
      </c>
    </row>
    <row r="19" spans="1:8" ht="12" thickTop="1" x14ac:dyDescent="0.2">
      <c r="A19" s="1" t="s">
        <v>7</v>
      </c>
    </row>
    <row r="20" spans="1:8" x14ac:dyDescent="0.2">
      <c r="A20" s="78" t="s">
        <v>100</v>
      </c>
      <c r="B20" s="107" t="s">
        <v>103</v>
      </c>
      <c r="C20" s="74" t="s">
        <v>8</v>
      </c>
      <c r="D20" s="76" t="s">
        <v>17</v>
      </c>
      <c r="E20" s="120" t="s">
        <v>173</v>
      </c>
    </row>
    <row r="21" spans="1:8" x14ac:dyDescent="0.2">
      <c r="A21" s="41"/>
      <c r="C21" s="11"/>
      <c r="D21" s="10"/>
      <c r="E21" s="88" t="s">
        <v>175</v>
      </c>
    </row>
    <row r="22" spans="1:8" x14ac:dyDescent="0.2">
      <c r="A22" s="41"/>
      <c r="C22" s="11"/>
      <c r="D22" s="10"/>
      <c r="E22" s="77" t="s">
        <v>177</v>
      </c>
    </row>
    <row r="23" spans="1:8" x14ac:dyDescent="0.2">
      <c r="A23" s="41"/>
      <c r="C23" s="11"/>
      <c r="D23" s="10"/>
      <c r="E23" s="82"/>
    </row>
    <row r="24" spans="1:8" ht="12.75" x14ac:dyDescent="0.2">
      <c r="A24" s="1" t="s">
        <v>106</v>
      </c>
      <c r="G24"/>
    </row>
    <row r="25" spans="1:8" x14ac:dyDescent="0.2">
      <c r="A25" s="42"/>
      <c r="B25" s="43"/>
      <c r="C25" s="44"/>
      <c r="D25" s="66"/>
      <c r="E25" s="68"/>
    </row>
    <row r="26" spans="1:8" x14ac:dyDescent="0.2">
      <c r="B26" s="65" t="str">
        <f>cargo&amp;": "&amp;responsable</f>
        <v>DIRECTOR GENERAL: ENCARGADO CORRESPONDIENTE</v>
      </c>
      <c r="C26" s="4"/>
      <c r="D26" s="49" t="s">
        <v>107</v>
      </c>
      <c r="E26" s="69" t="s">
        <v>179</v>
      </c>
    </row>
    <row r="27" spans="1:8" x14ac:dyDescent="0.2">
      <c r="A27" s="46"/>
      <c r="B27" s="47"/>
      <c r="C27" s="48"/>
      <c r="D27" s="67" t="s">
        <v>108</v>
      </c>
      <c r="E27" s="70" t="s">
        <v>181</v>
      </c>
    </row>
    <row r="28" spans="1:8" x14ac:dyDescent="0.2">
      <c r="H28" s="1" t="s">
        <v>9</v>
      </c>
    </row>
  </sheetData>
  <mergeCells count="3">
    <mergeCell ref="B9:F12"/>
    <mergeCell ref="A2:F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7"/>
  <sheetViews>
    <sheetView showGridLines="0" showZeros="0" zoomScaleNormal="100" workbookViewId="0">
      <selection activeCell="E20" sqref="E20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6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12"/>
      <c r="H2" s="113"/>
    </row>
    <row r="3" spans="1:8" ht="15" customHeight="1" x14ac:dyDescent="0.25">
      <c r="A3" s="124"/>
      <c r="B3" s="125"/>
      <c r="C3" s="125"/>
      <c r="D3" s="125"/>
      <c r="E3" s="125"/>
      <c r="F3" s="125"/>
      <c r="G3" s="116"/>
      <c r="H3" s="117"/>
    </row>
    <row r="4" spans="1:8" ht="11.25" customHeight="1" x14ac:dyDescent="0.2">
      <c r="A4" s="50" t="s">
        <v>109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H4" s="3"/>
    </row>
    <row r="5" spans="1:8" x14ac:dyDescent="0.2">
      <c r="A5" s="50"/>
      <c r="B5" s="121"/>
      <c r="C5" s="121"/>
      <c r="D5" s="121"/>
      <c r="E5" s="121"/>
      <c r="F5" s="121"/>
      <c r="H5" s="3"/>
    </row>
    <row r="6" spans="1:8" x14ac:dyDescent="0.2">
      <c r="A6" s="2"/>
      <c r="B6" s="121"/>
      <c r="C6" s="121"/>
      <c r="D6" s="121"/>
      <c r="E6" s="121"/>
      <c r="F6" s="121"/>
      <c r="H6" s="3"/>
    </row>
    <row r="7" spans="1:8" x14ac:dyDescent="0.2">
      <c r="A7" s="2"/>
      <c r="B7" s="121"/>
      <c r="C7" s="121"/>
      <c r="D7" s="121"/>
      <c r="E7" s="121"/>
      <c r="F7" s="121"/>
      <c r="H7" s="3"/>
    </row>
    <row r="8" spans="1:8" x14ac:dyDescent="0.2">
      <c r="A8" s="50" t="s">
        <v>116</v>
      </c>
      <c r="B8" s="41" t="str">
        <f>numerodeconcurso</f>
        <v>2009/0257-0001</v>
      </c>
      <c r="D8" s="49" t="s">
        <v>1</v>
      </c>
      <c r="E8" s="90">
        <f>fechadeconcurso</f>
        <v>40017</v>
      </c>
      <c r="F8" s="49" t="s">
        <v>126</v>
      </c>
      <c r="G8" s="1" t="str">
        <f>plazocalculado&amp;" días naturales"</f>
        <v>153 días naturales</v>
      </c>
      <c r="H8" s="3"/>
    </row>
    <row r="9" spans="1:8" x14ac:dyDescent="0.2">
      <c r="A9" s="50" t="s">
        <v>110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H9" s="3"/>
    </row>
    <row r="10" spans="1:8" x14ac:dyDescent="0.2">
      <c r="A10" s="50"/>
      <c r="B10" s="121"/>
      <c r="C10" s="121"/>
      <c r="D10" s="121"/>
      <c r="E10" s="121"/>
      <c r="F10" s="121"/>
      <c r="H10" s="3"/>
    </row>
    <row r="11" spans="1:8" x14ac:dyDescent="0.2">
      <c r="A11" s="2"/>
      <c r="B11" s="121"/>
      <c r="C11" s="121"/>
      <c r="D11" s="121"/>
      <c r="E11" s="121"/>
      <c r="F11" s="121"/>
      <c r="H11" s="3"/>
    </row>
    <row r="12" spans="1:8" x14ac:dyDescent="0.2">
      <c r="A12" s="2"/>
      <c r="B12" s="121"/>
      <c r="C12" s="121"/>
      <c r="D12" s="121"/>
      <c r="E12" s="121"/>
      <c r="F12" s="121"/>
      <c r="H12" s="3"/>
    </row>
    <row r="13" spans="1:8" x14ac:dyDescent="0.2">
      <c r="A13" s="50" t="s">
        <v>111</v>
      </c>
      <c r="B13" s="1" t="str">
        <f>direcciondelaobra</f>
        <v>Tramo de Barranca del Muerto a Tlahuac.</v>
      </c>
      <c r="D13" s="49" t="s">
        <v>113</v>
      </c>
      <c r="E13" s="90">
        <f>fechainicio</f>
        <v>40026</v>
      </c>
      <c r="H13" s="3"/>
    </row>
    <row r="14" spans="1:8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2" t="s">
        <v>114</v>
      </c>
      <c r="E14" s="101">
        <f>fechaterminacion</f>
        <v>40178</v>
      </c>
      <c r="F14" s="5"/>
      <c r="G14" s="5"/>
      <c r="H14" s="6"/>
    </row>
    <row r="15" spans="1:8" ht="12" thickTop="1" x14ac:dyDescent="0.2"/>
    <row r="16" spans="1:8" ht="12" x14ac:dyDescent="0.2">
      <c r="A16" s="108" t="s">
        <v>20</v>
      </c>
    </row>
    <row r="17" spans="1:8" ht="12" thickBot="1" x14ac:dyDescent="0.25"/>
    <row r="18" spans="1:8" ht="17.25" customHeight="1" thickTop="1" thickBot="1" x14ac:dyDescent="0.25">
      <c r="A18" s="12" t="s">
        <v>3</v>
      </c>
      <c r="B18" s="13" t="s">
        <v>21</v>
      </c>
      <c r="C18" s="13" t="s">
        <v>5</v>
      </c>
      <c r="D18" s="13" t="s">
        <v>22</v>
      </c>
      <c r="E18" s="105" t="s">
        <v>6</v>
      </c>
    </row>
    <row r="19" spans="1:8" ht="12" thickTop="1" x14ac:dyDescent="0.2">
      <c r="A19" s="1" t="s">
        <v>7</v>
      </c>
    </row>
    <row r="20" spans="1:8" x14ac:dyDescent="0.2">
      <c r="A20" s="78" t="s">
        <v>100</v>
      </c>
      <c r="B20" s="107" t="s">
        <v>103</v>
      </c>
      <c r="C20" s="74" t="s">
        <v>8</v>
      </c>
      <c r="D20" s="76" t="s">
        <v>17</v>
      </c>
      <c r="E20" s="120" t="s">
        <v>173</v>
      </c>
    </row>
    <row r="21" spans="1:8" x14ac:dyDescent="0.2">
      <c r="A21" s="41"/>
      <c r="C21" s="11"/>
      <c r="D21" s="10"/>
      <c r="E21" s="88" t="s">
        <v>175</v>
      </c>
    </row>
    <row r="22" spans="1:8" x14ac:dyDescent="0.2">
      <c r="A22" s="41"/>
      <c r="C22" s="11"/>
      <c r="D22" s="10"/>
      <c r="E22" s="82"/>
    </row>
    <row r="23" spans="1:8" ht="12.75" x14ac:dyDescent="0.2">
      <c r="A23" s="1" t="s">
        <v>106</v>
      </c>
      <c r="G23"/>
    </row>
    <row r="24" spans="1:8" x14ac:dyDescent="0.2">
      <c r="A24" s="42"/>
      <c r="B24" s="43"/>
      <c r="C24" s="44"/>
      <c r="D24" s="66"/>
      <c r="E24" s="68"/>
    </row>
    <row r="25" spans="1:8" x14ac:dyDescent="0.2">
      <c r="B25" s="65" t="str">
        <f>cargo&amp;": "&amp;responsable</f>
        <v>DIRECTOR GENERAL: ENCARGADO CORRESPONDIENTE</v>
      </c>
      <c r="C25" s="4"/>
      <c r="D25" s="49"/>
      <c r="E25" s="69"/>
    </row>
    <row r="26" spans="1:8" x14ac:dyDescent="0.2">
      <c r="A26" s="46"/>
      <c r="B26" s="47"/>
      <c r="C26" s="48"/>
      <c r="D26" s="67"/>
      <c r="E26" s="70"/>
    </row>
    <row r="27" spans="1:8" x14ac:dyDescent="0.2">
      <c r="H27" s="4" t="s">
        <v>9</v>
      </c>
    </row>
  </sheetData>
  <mergeCells count="3">
    <mergeCell ref="B9:F12"/>
    <mergeCell ref="A2:F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8"/>
  <sheetViews>
    <sheetView showGridLines="0" showZeros="0" zoomScaleNormal="100" workbookViewId="0">
      <selection activeCell="F20" sqref="F20"/>
    </sheetView>
  </sheetViews>
  <sheetFormatPr baseColWidth="10" defaultRowHeight="11.25" x14ac:dyDescent="0.2"/>
  <cols>
    <col min="1" max="2" width="11.7109375" style="1" customWidth="1"/>
    <col min="3" max="3" width="35.7109375" style="1" customWidth="1"/>
    <col min="4" max="4" width="6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23"/>
      <c r="H2" s="112"/>
      <c r="I2" s="113"/>
    </row>
    <row r="3" spans="1:9" ht="15" customHeight="1" x14ac:dyDescent="0.25">
      <c r="A3" s="124"/>
      <c r="B3" s="125"/>
      <c r="C3" s="125"/>
      <c r="D3" s="125"/>
      <c r="E3" s="125"/>
      <c r="F3" s="125"/>
      <c r="G3" s="125"/>
      <c r="H3" s="116"/>
      <c r="I3" s="117"/>
    </row>
    <row r="4" spans="1:9" ht="11.25" customHeight="1" x14ac:dyDescent="0.2">
      <c r="A4" s="50" t="s">
        <v>109</v>
      </c>
      <c r="B4" s="65"/>
      <c r="C4" s="121" t="str">
        <f>nombrecliente</f>
        <v>Sistema de Comunicaciones y Transportes, Sistema de Transporte Colectivo Metro, Administración General de Recursos, Línea 12 (Línea Dorada)</v>
      </c>
      <c r="D4" s="121"/>
      <c r="E4" s="121"/>
      <c r="F4" s="121"/>
      <c r="G4" s="121"/>
      <c r="I4" s="3"/>
    </row>
    <row r="5" spans="1:9" x14ac:dyDescent="0.2">
      <c r="A5" s="50"/>
      <c r="B5" s="65"/>
      <c r="C5" s="121"/>
      <c r="D5" s="121"/>
      <c r="E5" s="121"/>
      <c r="F5" s="121"/>
      <c r="G5" s="121"/>
      <c r="I5" s="3"/>
    </row>
    <row r="6" spans="1:9" x14ac:dyDescent="0.2">
      <c r="A6" s="2"/>
      <c r="C6" s="121"/>
      <c r="D6" s="121"/>
      <c r="E6" s="121"/>
      <c r="F6" s="121"/>
      <c r="G6" s="121"/>
      <c r="I6" s="3"/>
    </row>
    <row r="7" spans="1:9" x14ac:dyDescent="0.2">
      <c r="A7" s="2"/>
      <c r="C7" s="121"/>
      <c r="D7" s="121"/>
      <c r="E7" s="121"/>
      <c r="F7" s="121"/>
      <c r="G7" s="121"/>
      <c r="I7" s="3"/>
    </row>
    <row r="8" spans="1:9" x14ac:dyDescent="0.2">
      <c r="A8" s="50" t="s">
        <v>116</v>
      </c>
      <c r="B8" s="65"/>
      <c r="C8" s="41" t="str">
        <f>numerodeconcurso</f>
        <v>2009/0257-0001</v>
      </c>
      <c r="E8" s="49" t="s">
        <v>1</v>
      </c>
      <c r="F8" s="90">
        <f>fechadeconcurso</f>
        <v>40017</v>
      </c>
      <c r="G8" s="49" t="s">
        <v>126</v>
      </c>
      <c r="H8" s="1" t="str">
        <f>plazocalculado&amp;" días naturales"</f>
        <v>153 días naturales</v>
      </c>
      <c r="I8" s="3"/>
    </row>
    <row r="9" spans="1:9" x14ac:dyDescent="0.2">
      <c r="A9" s="50" t="s">
        <v>110</v>
      </c>
      <c r="B9" s="65"/>
      <c r="C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1"/>
      <c r="E9" s="121"/>
      <c r="F9" s="121"/>
      <c r="G9" s="121"/>
      <c r="I9" s="3"/>
    </row>
    <row r="10" spans="1:9" x14ac:dyDescent="0.2">
      <c r="A10" s="50"/>
      <c r="B10" s="65"/>
      <c r="C10" s="121"/>
      <c r="D10" s="121"/>
      <c r="E10" s="121"/>
      <c r="F10" s="121"/>
      <c r="G10" s="121"/>
      <c r="I10" s="3"/>
    </row>
    <row r="11" spans="1:9" x14ac:dyDescent="0.2">
      <c r="A11" s="2"/>
      <c r="C11" s="121"/>
      <c r="D11" s="121"/>
      <c r="E11" s="121"/>
      <c r="F11" s="121"/>
      <c r="G11" s="121"/>
      <c r="I11" s="3"/>
    </row>
    <row r="12" spans="1:9" x14ac:dyDescent="0.2">
      <c r="A12" s="2"/>
      <c r="C12" s="121"/>
      <c r="D12" s="121"/>
      <c r="E12" s="121"/>
      <c r="F12" s="121"/>
      <c r="G12" s="121"/>
      <c r="I12" s="3"/>
    </row>
    <row r="13" spans="1:9" x14ac:dyDescent="0.2">
      <c r="A13" s="50" t="s">
        <v>111</v>
      </c>
      <c r="B13" s="65"/>
      <c r="C13" s="1" t="str">
        <f>direcciondelaobra</f>
        <v>Tramo de Barranca del Muerto a Tlahuac.</v>
      </c>
      <c r="E13" s="49" t="s">
        <v>113</v>
      </c>
      <c r="F13" s="90">
        <f>fechainicio</f>
        <v>40026</v>
      </c>
      <c r="I13" s="3"/>
    </row>
    <row r="14" spans="1:9" ht="12" thickBot="1" x14ac:dyDescent="0.25">
      <c r="A14" s="51" t="s">
        <v>112</v>
      </c>
      <c r="B14" s="106"/>
      <c r="C14" s="5" t="str">
        <f>ciudaddelaobra&amp;", "&amp;estadodelaobra</f>
        <v>México, Distrito Federal</v>
      </c>
      <c r="D14" s="5"/>
      <c r="E14" s="52" t="s">
        <v>114</v>
      </c>
      <c r="F14" s="101">
        <f>fechaterminacion</f>
        <v>40178</v>
      </c>
      <c r="G14" s="5"/>
      <c r="H14" s="5"/>
      <c r="I14" s="6"/>
    </row>
    <row r="15" spans="1:9" ht="12" thickTop="1" x14ac:dyDescent="0.2"/>
    <row r="16" spans="1:9" ht="12.75" x14ac:dyDescent="0.2">
      <c r="A16" s="108" t="s">
        <v>20</v>
      </c>
      <c r="B16" s="7"/>
    </row>
    <row r="17" spans="1:9" ht="12" thickBot="1" x14ac:dyDescent="0.25"/>
    <row r="18" spans="1:9" ht="17.25" customHeight="1" thickTop="1" thickBot="1" x14ac:dyDescent="0.25">
      <c r="A18" s="12" t="s">
        <v>252</v>
      </c>
      <c r="B18" s="12" t="s">
        <v>3</v>
      </c>
      <c r="C18" s="13" t="s">
        <v>21</v>
      </c>
      <c r="D18" s="13" t="s">
        <v>5</v>
      </c>
      <c r="E18" s="13" t="s">
        <v>22</v>
      </c>
      <c r="F18" s="105" t="s">
        <v>6</v>
      </c>
    </row>
    <row r="19" spans="1:9" ht="12" thickTop="1" x14ac:dyDescent="0.2">
      <c r="A19" s="1" t="s">
        <v>7</v>
      </c>
    </row>
    <row r="20" spans="1:9" x14ac:dyDescent="0.2">
      <c r="A20" s="1" t="s">
        <v>250</v>
      </c>
      <c r="B20" s="78" t="s">
        <v>100</v>
      </c>
      <c r="C20" s="107" t="s">
        <v>103</v>
      </c>
      <c r="D20" s="74" t="s">
        <v>8</v>
      </c>
      <c r="E20" s="76" t="s">
        <v>17</v>
      </c>
      <c r="F20" s="120" t="s">
        <v>173</v>
      </c>
    </row>
    <row r="21" spans="1:9" x14ac:dyDescent="0.2">
      <c r="A21" s="41"/>
      <c r="B21" s="41"/>
      <c r="D21" s="11"/>
      <c r="E21" s="10"/>
      <c r="F21" s="88" t="s">
        <v>175</v>
      </c>
    </row>
    <row r="22" spans="1:9" x14ac:dyDescent="0.2">
      <c r="A22" s="41"/>
      <c r="B22" s="41"/>
      <c r="D22" s="11"/>
      <c r="E22" s="10"/>
      <c r="F22" s="77" t="s">
        <v>177</v>
      </c>
    </row>
    <row r="23" spans="1:9" x14ac:dyDescent="0.2">
      <c r="A23" s="41"/>
      <c r="B23" s="41"/>
      <c r="D23" s="11"/>
      <c r="E23" s="10"/>
      <c r="F23" s="82"/>
    </row>
    <row r="24" spans="1:9" ht="12.75" x14ac:dyDescent="0.2">
      <c r="A24" s="1" t="s">
        <v>106</v>
      </c>
      <c r="H24"/>
    </row>
    <row r="25" spans="1:9" x14ac:dyDescent="0.2">
      <c r="A25" s="42"/>
      <c r="B25" s="43"/>
      <c r="C25" s="43"/>
      <c r="D25" s="44"/>
      <c r="E25" s="66"/>
      <c r="F25" s="68"/>
    </row>
    <row r="26" spans="1:9" x14ac:dyDescent="0.2">
      <c r="C26" s="65" t="str">
        <f>cargo&amp;": "&amp;responsable</f>
        <v>DIRECTOR GENERAL: ENCARGADO CORRESPONDIENTE</v>
      </c>
      <c r="D26" s="4"/>
      <c r="E26" s="49" t="s">
        <v>107</v>
      </c>
      <c r="F26" s="69" t="s">
        <v>179</v>
      </c>
    </row>
    <row r="27" spans="1:9" x14ac:dyDescent="0.2">
      <c r="A27" s="46"/>
      <c r="B27" s="47"/>
      <c r="C27" s="47"/>
      <c r="D27" s="48"/>
      <c r="E27" s="67" t="s">
        <v>108</v>
      </c>
      <c r="F27" s="70" t="s">
        <v>181</v>
      </c>
    </row>
    <row r="28" spans="1:9" x14ac:dyDescent="0.2">
      <c r="I28" s="4" t="s">
        <v>9</v>
      </c>
    </row>
  </sheetData>
  <mergeCells count="3">
    <mergeCell ref="C9:G12"/>
    <mergeCell ref="A2:G3"/>
    <mergeCell ref="C4:G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2011-07-18T22:13:57Z</cp:lastPrinted>
  <dcterms:created xsi:type="dcterms:W3CDTF">2003-10-02T22:59:07Z</dcterms:created>
  <dcterms:modified xsi:type="dcterms:W3CDTF">2025-09-23T18:00:36Z</dcterms:modified>
</cp:coreProperties>
</file>